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600" yWindow="165" windowWidth="20475" windowHeight="8475" activeTab="10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  <sheet name="表11" sheetId="11" r:id="rId11"/>
  </sheets>
  <externalReferences>
    <externalReference r:id="rId12"/>
  </externalReferences>
  <definedNames>
    <definedName name="_xlnm.Print_Titles" localSheetId="1">表2!$1:$5</definedName>
    <definedName name="_xlnm.Print_Titles" localSheetId="2">表3!$1:$5</definedName>
    <definedName name="_xlnm.Print_Titles" localSheetId="6">表7!$1:$5</definedName>
    <definedName name="_xlnm.Print_Titles" localSheetId="7">表8!$1:$4</definedName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24519"/>
</workbook>
</file>

<file path=xl/calcChain.xml><?xml version="1.0" encoding="utf-8"?>
<calcChain xmlns="http://schemas.openxmlformats.org/spreadsheetml/2006/main">
  <c r="E5" i="8"/>
  <c r="C5"/>
  <c r="D61"/>
  <c r="D60"/>
  <c r="D59"/>
  <c r="E54"/>
  <c r="D54"/>
  <c r="C54"/>
  <c r="E52"/>
  <c r="D52"/>
  <c r="C52"/>
  <c r="D51"/>
  <c r="D50"/>
  <c r="E49"/>
  <c r="D49"/>
  <c r="C49"/>
  <c r="D46"/>
  <c r="E45"/>
  <c r="D45"/>
  <c r="C45"/>
  <c r="E43"/>
  <c r="D43"/>
  <c r="C43"/>
  <c r="D38"/>
  <c r="E37"/>
  <c r="C37"/>
  <c r="C34" s="1"/>
  <c r="D36"/>
  <c r="D34" s="1"/>
  <c r="D35"/>
  <c r="E34"/>
  <c r="D32"/>
  <c r="D30" s="1"/>
  <c r="D31"/>
  <c r="E30"/>
  <c r="C30"/>
  <c r="D28"/>
  <c r="D27"/>
  <c r="D26"/>
  <c r="D25"/>
  <c r="D24" s="1"/>
  <c r="E24"/>
  <c r="C24"/>
  <c r="D23"/>
  <c r="D22"/>
  <c r="E21"/>
  <c r="D21"/>
  <c r="D20" s="1"/>
  <c r="C21"/>
  <c r="D19"/>
  <c r="E18"/>
  <c r="D18"/>
  <c r="C18"/>
  <c r="D16"/>
  <c r="E15"/>
  <c r="E9" s="1"/>
  <c r="D15"/>
  <c r="C15"/>
  <c r="D14"/>
  <c r="D13"/>
  <c r="D12"/>
  <c r="D11"/>
  <c r="E10"/>
  <c r="C10"/>
  <c r="C9" s="1"/>
  <c r="D8"/>
  <c r="D7" s="1"/>
  <c r="D6" s="1"/>
  <c r="E7"/>
  <c r="C7"/>
  <c r="C6" s="1"/>
  <c r="E6"/>
  <c r="H55" i="7"/>
  <c r="G55"/>
  <c r="F55"/>
  <c r="E55"/>
  <c r="D55"/>
  <c r="C55"/>
  <c r="E53"/>
  <c r="D53"/>
  <c r="C53"/>
  <c r="H50"/>
  <c r="G50"/>
  <c r="F50"/>
  <c r="E50"/>
  <c r="D50"/>
  <c r="C50"/>
  <c r="H46"/>
  <c r="G46"/>
  <c r="G21" s="1"/>
  <c r="F46"/>
  <c r="E46"/>
  <c r="D46"/>
  <c r="C46"/>
  <c r="C21" s="1"/>
  <c r="H44"/>
  <c r="G44"/>
  <c r="F44"/>
  <c r="E44"/>
  <c r="D44"/>
  <c r="C44"/>
  <c r="C38"/>
  <c r="H35"/>
  <c r="G35"/>
  <c r="F35"/>
  <c r="E35"/>
  <c r="D35"/>
  <c r="C35"/>
  <c r="H31"/>
  <c r="G31"/>
  <c r="F31"/>
  <c r="E31"/>
  <c r="D31"/>
  <c r="C31"/>
  <c r="H25"/>
  <c r="G25"/>
  <c r="F25"/>
  <c r="E25"/>
  <c r="D25"/>
  <c r="C25"/>
  <c r="H22"/>
  <c r="G22"/>
  <c r="F22"/>
  <c r="F21" s="1"/>
  <c r="E22"/>
  <c r="E21" s="1"/>
  <c r="D22"/>
  <c r="C22"/>
  <c r="H21"/>
  <c r="D21"/>
  <c r="H19"/>
  <c r="G19"/>
  <c r="F19"/>
  <c r="E19"/>
  <c r="D19"/>
  <c r="C19"/>
  <c r="H16"/>
  <c r="G16"/>
  <c r="F16"/>
  <c r="E16"/>
  <c r="D16"/>
  <c r="C16"/>
  <c r="H11"/>
  <c r="G11"/>
  <c r="F11"/>
  <c r="F10" s="1"/>
  <c r="E11"/>
  <c r="E10" s="1"/>
  <c r="D11"/>
  <c r="C11"/>
  <c r="H10"/>
  <c r="G10"/>
  <c r="D10"/>
  <c r="C10"/>
  <c r="H8"/>
  <c r="G8"/>
  <c r="F8"/>
  <c r="F7" s="1"/>
  <c r="E8"/>
  <c r="E7" s="1"/>
  <c r="D8"/>
  <c r="C8"/>
  <c r="H7"/>
  <c r="G7"/>
  <c r="D7"/>
  <c r="C7"/>
  <c r="C6"/>
  <c r="D19" i="6"/>
  <c r="D16"/>
  <c r="D8"/>
  <c r="B16"/>
  <c r="B19" s="1"/>
  <c r="D6" i="3"/>
  <c r="C57"/>
  <c r="C56" s="1"/>
  <c r="E56"/>
  <c r="D56"/>
  <c r="C55"/>
  <c r="C54"/>
  <c r="C52"/>
  <c r="C51"/>
  <c r="C50"/>
  <c r="C49"/>
  <c r="E48"/>
  <c r="D48"/>
  <c r="C48" s="1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E20"/>
  <c r="D20"/>
  <c r="C20" s="1"/>
  <c r="C19"/>
  <c r="C18"/>
  <c r="C17"/>
  <c r="C16"/>
  <c r="C15"/>
  <c r="C14"/>
  <c r="C13"/>
  <c r="C12"/>
  <c r="C11"/>
  <c r="C10"/>
  <c r="C9"/>
  <c r="C8"/>
  <c r="E7"/>
  <c r="D7"/>
  <c r="D6" i="2"/>
  <c r="E6"/>
  <c r="C6"/>
  <c r="E56"/>
  <c r="D56"/>
  <c r="C56"/>
  <c r="E54"/>
  <c r="D54"/>
  <c r="C54"/>
  <c r="E51"/>
  <c r="D51"/>
  <c r="C51"/>
  <c r="E47"/>
  <c r="D47"/>
  <c r="C47"/>
  <c r="E45"/>
  <c r="D45"/>
  <c r="C45"/>
  <c r="E36"/>
  <c r="D36"/>
  <c r="C36"/>
  <c r="E32"/>
  <c r="D32"/>
  <c r="C32"/>
  <c r="E25"/>
  <c r="D25"/>
  <c r="C25"/>
  <c r="E22"/>
  <c r="D22"/>
  <c r="C22"/>
  <c r="E19"/>
  <c r="D19"/>
  <c r="C19"/>
  <c r="E16"/>
  <c r="D16"/>
  <c r="C16"/>
  <c r="E11"/>
  <c r="D11"/>
  <c r="C11"/>
  <c r="E8"/>
  <c r="E7" s="1"/>
  <c r="D8"/>
  <c r="D7" s="1"/>
  <c r="C8"/>
  <c r="C7"/>
  <c r="E8" i="1"/>
  <c r="F8"/>
  <c r="D8"/>
  <c r="B10"/>
  <c r="D10" i="8" l="1"/>
  <c r="D9" s="1"/>
  <c r="E20"/>
  <c r="C20"/>
  <c r="E6" i="3"/>
  <c r="C7"/>
  <c r="C6" s="1"/>
  <c r="E21" i="2"/>
  <c r="E10"/>
  <c r="C21"/>
  <c r="D21"/>
  <c r="C10"/>
  <c r="D10"/>
</calcChain>
</file>

<file path=xl/sharedStrings.xml><?xml version="1.0" encoding="utf-8"?>
<sst xmlns="http://schemas.openxmlformats.org/spreadsheetml/2006/main" count="637" uniqueCount="491">
  <si>
    <t>收入</t>
    <phoneticPr fontId="2" type="noConversion"/>
  </si>
  <si>
    <t>项目</t>
    <phoneticPr fontId="2" type="noConversion"/>
  </si>
  <si>
    <t>预算数</t>
    <phoneticPr fontId="2" type="noConversion"/>
  </si>
  <si>
    <t>支出</t>
    <phoneticPr fontId="2" type="noConversion"/>
  </si>
  <si>
    <t>合计</t>
    <phoneticPr fontId="2" type="noConversion"/>
  </si>
  <si>
    <t>一般公共预算财政拨款</t>
    <phoneticPr fontId="2" type="noConversion"/>
  </si>
  <si>
    <t>政府性基金预算财政拨款</t>
    <phoneticPr fontId="2" type="noConversion"/>
  </si>
  <si>
    <t>国有资本经营预算财政拨款</t>
    <phoneticPr fontId="2" type="noConversion"/>
  </si>
  <si>
    <t>一、本年收入</t>
    <phoneticPr fontId="2" type="noConversion"/>
  </si>
  <si>
    <t>一般公共预算拨款</t>
    <phoneticPr fontId="2" type="noConversion"/>
  </si>
  <si>
    <t>政府性基金预算拨款</t>
    <phoneticPr fontId="2" type="noConversion"/>
  </si>
  <si>
    <t>国有资本经营预算拨款</t>
    <phoneticPr fontId="2" type="noConversion"/>
  </si>
  <si>
    <t>二、上年结转</t>
    <phoneticPr fontId="2" type="noConversion"/>
  </si>
  <si>
    <t>一般公共预算拨款</t>
    <phoneticPr fontId="2" type="noConversion"/>
  </si>
  <si>
    <t>单位：万元</t>
    <phoneticPr fontId="2" type="noConversion"/>
  </si>
  <si>
    <t>一、本年支出</t>
    <phoneticPr fontId="2" type="noConversion"/>
  </si>
  <si>
    <t>收入总计</t>
    <phoneticPr fontId="2" type="noConversion"/>
  </si>
  <si>
    <t>二、结转下年</t>
    <phoneticPr fontId="2" type="noConversion"/>
  </si>
  <si>
    <t>支出总计</t>
    <phoneticPr fontId="2" type="noConversion"/>
  </si>
  <si>
    <t>2020年财政拨款收支总表</t>
    <phoneticPr fontId="2" type="noConversion"/>
  </si>
  <si>
    <t>表2</t>
    <phoneticPr fontId="2" type="noConversion"/>
  </si>
  <si>
    <t>2020年一般公共预算财政拨款支出预算表</t>
    <phoneticPr fontId="2" type="noConversion"/>
  </si>
  <si>
    <t>功能分类科目</t>
    <phoneticPr fontId="2" type="noConversion"/>
  </si>
  <si>
    <t>科目编码</t>
    <phoneticPr fontId="2" type="noConversion"/>
  </si>
  <si>
    <t>科目名称</t>
    <phoneticPr fontId="2" type="noConversion"/>
  </si>
  <si>
    <t>2020年预算数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</si>
  <si>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</si>
  <si>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</si>
  <si>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</si>
  <si>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</si>
  <si>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表3</t>
    <phoneticPr fontId="2" type="noConversion"/>
  </si>
  <si>
    <t>2020年一般公共预算财政拨款基本支出预算表</t>
    <phoneticPr fontId="2" type="noConversion"/>
  </si>
  <si>
    <t>经济分类科目</t>
    <phoneticPr fontId="2" type="noConversion"/>
  </si>
  <si>
    <t>科目编码</t>
    <phoneticPr fontId="2" type="noConversion"/>
  </si>
  <si>
    <t>2020年基本支出预算数</t>
    <phoneticPr fontId="2" type="noConversion"/>
  </si>
  <si>
    <t>人员经费</t>
    <phoneticPr fontId="2" type="noConversion"/>
  </si>
  <si>
    <t>公用经费</t>
    <phoneticPr fontId="2" type="noConversion"/>
  </si>
  <si>
    <t>表4</t>
    <phoneticPr fontId="2" type="noConversion"/>
  </si>
  <si>
    <t>单位：万元</t>
    <phoneticPr fontId="2" type="noConversion"/>
  </si>
  <si>
    <t>2020年一般公共预算“三公”经费支出预算表</t>
    <phoneticPr fontId="2" type="noConversion"/>
  </si>
  <si>
    <t>因公出国（境）费</t>
    <phoneticPr fontId="2" type="noConversion"/>
  </si>
  <si>
    <t>公务用车购置及运行费</t>
    <phoneticPr fontId="2" type="noConversion"/>
  </si>
  <si>
    <t>公务接待费</t>
    <phoneticPr fontId="2" type="noConversion"/>
  </si>
  <si>
    <t>公务用车购置费</t>
    <phoneticPr fontId="2" type="noConversion"/>
  </si>
  <si>
    <t>公务用车运行费</t>
    <phoneticPr fontId="2" type="noConversion"/>
  </si>
  <si>
    <t>单位：万元</t>
    <phoneticPr fontId="2" type="noConversion"/>
  </si>
  <si>
    <t>表5</t>
    <phoneticPr fontId="2" type="noConversion"/>
  </si>
  <si>
    <t>2020年政府性基金预算支出预算表</t>
    <phoneticPr fontId="2" type="noConversion"/>
  </si>
  <si>
    <t>科目编码</t>
    <phoneticPr fontId="2" type="noConversion"/>
  </si>
  <si>
    <t>本年政府性基金预算财政拨款支出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</si>
  <si>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</si>
  <si>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</si>
  <si>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</si>
  <si>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</si>
  <si>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合计</t>
    <phoneticPr fontId="2" type="noConversion"/>
  </si>
  <si>
    <t>表6</t>
    <phoneticPr fontId="2" type="noConversion"/>
  </si>
  <si>
    <t>2020年部门收支总表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</si>
  <si>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</si>
  <si>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</si>
  <si>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</si>
  <si>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事业收入</t>
    <phoneticPr fontId="2" type="noConversion"/>
  </si>
  <si>
    <t>事业单位经营收入</t>
    <phoneticPr fontId="2" type="noConversion"/>
  </si>
  <si>
    <t>其他收入</t>
    <phoneticPr fontId="2" type="noConversion"/>
  </si>
  <si>
    <t>单位：万元</t>
    <phoneticPr fontId="2" type="noConversion"/>
  </si>
  <si>
    <t>本年收入合计</t>
    <phoneticPr fontId="2" type="noConversion"/>
  </si>
  <si>
    <t>本年支出合计</t>
    <phoneticPr fontId="2" type="noConversion"/>
  </si>
  <si>
    <t>用事业基金弥补收支差额</t>
    <phoneticPr fontId="2" type="noConversion"/>
  </si>
  <si>
    <t>上年结转</t>
    <phoneticPr fontId="2" type="noConversion"/>
  </si>
  <si>
    <t>结转下年</t>
    <phoneticPr fontId="2" type="noConversion"/>
  </si>
  <si>
    <t>收入总计</t>
    <phoneticPr fontId="2" type="noConversion"/>
  </si>
  <si>
    <t>支出总计</t>
    <phoneticPr fontId="2" type="noConversion"/>
  </si>
  <si>
    <t>2020年部门收入总表</t>
    <phoneticPr fontId="2" type="noConversion"/>
  </si>
  <si>
    <t>表7</t>
    <phoneticPr fontId="2" type="noConversion"/>
  </si>
  <si>
    <t>科目</t>
    <phoneticPr fontId="2" type="noConversion"/>
  </si>
  <si>
    <t>事业收入</t>
    <phoneticPr fontId="2" type="noConversion"/>
  </si>
  <si>
    <t>非教育收费收入</t>
    <phoneticPr fontId="2" type="noConversion"/>
  </si>
  <si>
    <t>教育收费收入</t>
    <phoneticPr fontId="2" type="noConversion"/>
  </si>
  <si>
    <t>其他收入</t>
    <phoneticPr fontId="2" type="noConversion"/>
  </si>
  <si>
    <t>科目名称</t>
    <phoneticPr fontId="2" type="noConversion"/>
  </si>
  <si>
    <t>单位：万元</t>
    <phoneticPr fontId="2" type="noConversion"/>
  </si>
  <si>
    <t>表8</t>
    <phoneticPr fontId="2" type="noConversion"/>
  </si>
  <si>
    <t>2020年部门支出总表</t>
    <phoneticPr fontId="2" type="noConversion"/>
  </si>
  <si>
    <t>科目编码</t>
    <phoneticPr fontId="2" type="noConversion"/>
  </si>
  <si>
    <t>项目支出</t>
    <phoneticPr fontId="2" type="noConversion"/>
  </si>
  <si>
    <t>上缴上级支出</t>
    <phoneticPr fontId="2" type="noConversion"/>
  </si>
  <si>
    <t>事业单位经营支出</t>
    <phoneticPr fontId="2" type="noConversion"/>
  </si>
  <si>
    <t>对下级单位补助支出</t>
    <phoneticPr fontId="2" type="noConversion"/>
  </si>
  <si>
    <t>单位：万元</t>
    <phoneticPr fontId="2" type="noConversion"/>
  </si>
  <si>
    <t>表1</t>
    <phoneticPr fontId="2" type="noConversion"/>
  </si>
  <si>
    <t>单位：万元</t>
    <phoneticPr fontId="5" type="noConversion"/>
  </si>
  <si>
    <t>项目</t>
    <phoneticPr fontId="5" type="noConversion"/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</si>
  <si>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</si>
  <si>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</si>
  <si>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</si>
  <si>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</si>
  <si>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</si>
  <si>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事业收入预算</t>
    <phoneticPr fontId="5" type="noConversion"/>
  </si>
  <si>
    <t>事业单位经营收入预算</t>
    <phoneticPr fontId="5" type="noConversion"/>
  </si>
  <si>
    <t>其他收入预算</t>
    <phoneticPr fontId="5" type="noConversion"/>
  </si>
  <si>
    <t>用事业基金弥补收支差额</t>
  </si>
  <si>
    <t>非教育收费收入预算</t>
    <phoneticPr fontId="5" type="noConversion"/>
  </si>
  <si>
    <t>教育收费收入预算</t>
    <phoneticPr fontId="5" type="noConversion"/>
  </si>
  <si>
    <t>货物类</t>
    <phoneticPr fontId="5" type="noConversion"/>
  </si>
  <si>
    <t>服务类</t>
    <phoneticPr fontId="5" type="noConversion"/>
  </si>
  <si>
    <t>工程类</t>
    <phoneticPr fontId="5" type="noConversion"/>
  </si>
  <si>
    <t>表9</t>
    <phoneticPr fontId="2" type="noConversion"/>
  </si>
  <si>
    <t>编制单位：</t>
    <phoneticPr fontId="2" type="noConversion"/>
  </si>
  <si>
    <t>当年整体绩效目标</t>
    <phoneticPr fontId="5" type="noConversion"/>
  </si>
  <si>
    <t>绩效指标</t>
    <phoneticPr fontId="5" type="noConversion"/>
  </si>
  <si>
    <t>指标名称</t>
    <phoneticPr fontId="5" type="noConversion"/>
  </si>
  <si>
    <t>计量单位</t>
    <phoneticPr fontId="5" type="noConversion"/>
  </si>
  <si>
    <t>指标值</t>
    <phoneticPr fontId="5" type="noConversion"/>
  </si>
  <si>
    <t>指标类型</t>
    <phoneticPr fontId="5" type="noConversion"/>
  </si>
  <si>
    <t>项目名称</t>
    <phoneticPr fontId="5" type="noConversion"/>
  </si>
  <si>
    <t>实施单位</t>
  </si>
  <si>
    <t>项目概况</t>
  </si>
  <si>
    <t>立项依据</t>
    <phoneticPr fontId="5" type="noConversion"/>
  </si>
  <si>
    <t>年度总体绩效目标</t>
    <phoneticPr fontId="5" type="noConversion"/>
  </si>
  <si>
    <t>项目实施进度计划</t>
    <phoneticPr fontId="5" type="noConversion"/>
  </si>
  <si>
    <t>绩效指标</t>
  </si>
  <si>
    <t>指标</t>
    <phoneticPr fontId="5" type="noConversion"/>
  </si>
  <si>
    <t>计量单位</t>
    <phoneticPr fontId="5" type="noConversion"/>
  </si>
  <si>
    <t>指标值</t>
    <phoneticPr fontId="5" type="noConversion"/>
  </si>
  <si>
    <t>指标类型</t>
    <phoneticPr fontId="5" type="noConversion"/>
  </si>
  <si>
    <t>2020年采购预算明细表</t>
    <phoneticPr fontId="5" type="noConversion"/>
  </si>
  <si>
    <t>部门支出预算总量（万元）</t>
    <phoneticPr fontId="5" type="noConversion"/>
  </si>
  <si>
    <t>2020年预算金额（万元）</t>
    <phoneticPr fontId="5" type="noConversion"/>
  </si>
  <si>
    <t>2020年预算部门整体绩效目标表</t>
    <phoneticPr fontId="5" type="noConversion"/>
  </si>
  <si>
    <t>表10</t>
    <phoneticPr fontId="2" type="noConversion"/>
  </si>
  <si>
    <t>单位名称</t>
    <phoneticPr fontId="5" type="noConversion"/>
  </si>
  <si>
    <t>2020年项目支出绩效目标表</t>
    <phoneticPr fontId="2" type="noConversion"/>
  </si>
  <si>
    <t>表11</t>
    <phoneticPr fontId="5" type="noConversion"/>
  </si>
  <si>
    <t>教育支出</t>
  </si>
  <si>
    <t>社会保障和就业支出</t>
  </si>
  <si>
    <t>卫生健康支出</t>
    <phoneticPr fontId="22" type="noConversion"/>
  </si>
  <si>
    <t>城乡社区支出</t>
    <phoneticPr fontId="22" type="noConversion"/>
  </si>
  <si>
    <t>住房保障支出</t>
  </si>
  <si>
    <t>卫生健康支出</t>
  </si>
  <si>
    <t>城乡社区支出</t>
  </si>
  <si>
    <t>重庆市南川区卫生健康委员会2020年部门预算公开表</t>
    <phoneticPr fontId="2" type="noConversion"/>
  </si>
  <si>
    <t>205</t>
    <phoneticPr fontId="22" type="noConversion"/>
  </si>
  <si>
    <t xml:space="preserve">  20501</t>
    <phoneticPr fontId="22" type="noConversion"/>
  </si>
  <si>
    <t xml:space="preserve">  教育管理事务</t>
    <phoneticPr fontId="22" type="noConversion"/>
  </si>
  <si>
    <t xml:space="preserve">   其他教育管理事务支出 </t>
    <phoneticPr fontId="22" type="noConversion"/>
  </si>
  <si>
    <t>社会保障和就业支出</t>
    <phoneticPr fontId="22" type="noConversion"/>
  </si>
  <si>
    <t xml:space="preserve">   事业单位离退休 </t>
    <phoneticPr fontId="22" type="noConversion"/>
  </si>
  <si>
    <t>210</t>
  </si>
  <si>
    <r>
      <t>2</t>
    </r>
    <r>
      <rPr>
        <sz val="11"/>
        <rFont val="宋体"/>
        <charset val="134"/>
      </rPr>
      <t>100205</t>
    </r>
    <phoneticPr fontId="22" type="noConversion"/>
  </si>
  <si>
    <t>221</t>
  </si>
  <si>
    <t>208</t>
    <phoneticPr fontId="22" type="noConversion"/>
  </si>
  <si>
    <t>210</t>
    <phoneticPr fontId="22" type="noConversion"/>
  </si>
  <si>
    <t>221</t>
    <phoneticPr fontId="22" type="noConversion"/>
  </si>
  <si>
    <t>住房保障支出</t>
    <phoneticPr fontId="22" type="noConversion"/>
  </si>
  <si>
    <t xml:space="preserve">  20805</t>
    <phoneticPr fontId="22" type="noConversion"/>
  </si>
  <si>
    <t xml:space="preserve">  行政事业单位离退休</t>
    <phoneticPr fontId="22" type="noConversion"/>
  </si>
  <si>
    <t xml:space="preserve">  20816</t>
    <phoneticPr fontId="22" type="noConversion"/>
  </si>
  <si>
    <t xml:space="preserve">  红十字事业</t>
    <phoneticPr fontId="22" type="noConversion"/>
  </si>
  <si>
    <t xml:space="preserve">  20899</t>
    <phoneticPr fontId="22" type="noConversion"/>
  </si>
  <si>
    <t xml:space="preserve">  其他社会保障和社会支出</t>
    <phoneticPr fontId="22" type="noConversion"/>
  </si>
  <si>
    <t xml:space="preserve">  21001</t>
    <phoneticPr fontId="22" type="noConversion"/>
  </si>
  <si>
    <t xml:space="preserve">  卫生健康管理事务</t>
    <phoneticPr fontId="22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</si>
  <si>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21002</t>
    </r>
    <phoneticPr fontId="22" type="noConversion"/>
  </si>
  <si>
    <t xml:space="preserve">  公立医院</t>
    <phoneticPr fontId="22" type="noConversion"/>
  </si>
  <si>
    <t xml:space="preserve">  21003</t>
    <phoneticPr fontId="22" type="noConversion"/>
  </si>
  <si>
    <t xml:space="preserve">  基层医疗卫生机构</t>
    <phoneticPr fontId="22" type="noConversion"/>
  </si>
  <si>
    <t xml:space="preserve">  21004</t>
    <phoneticPr fontId="22" type="noConversion"/>
  </si>
  <si>
    <t xml:space="preserve">  公共卫生</t>
    <phoneticPr fontId="22" type="noConversion"/>
  </si>
  <si>
    <t xml:space="preserve">  21006</t>
    <phoneticPr fontId="22" type="noConversion"/>
  </si>
  <si>
    <t xml:space="preserve">  中医药</t>
    <phoneticPr fontId="22" type="noConversion"/>
  </si>
  <si>
    <t xml:space="preserve">  21007</t>
    <phoneticPr fontId="22" type="noConversion"/>
  </si>
  <si>
    <t xml:space="preserve">  计划生育事务</t>
    <phoneticPr fontId="22" type="noConversion"/>
  </si>
  <si>
    <t xml:space="preserve">  21011</t>
    <phoneticPr fontId="22" type="noConversion"/>
  </si>
  <si>
    <t xml:space="preserve">  行政事业单位医疗</t>
    <phoneticPr fontId="22" type="noConversion"/>
  </si>
  <si>
    <t xml:space="preserve">   机关事业单位基本养老保险缴费支出 </t>
    <phoneticPr fontId="22" type="noConversion"/>
  </si>
  <si>
    <t xml:space="preserve">   机关事业单位职业年金缴费支出 </t>
    <phoneticPr fontId="22" type="noConversion"/>
  </si>
  <si>
    <t xml:space="preserve">   其他行政事业单位养老支出 </t>
    <phoneticPr fontId="22" type="noConversion"/>
  </si>
  <si>
    <t xml:space="preserve">   行政运行（红十） </t>
    <phoneticPr fontId="22" type="noConversion"/>
  </si>
  <si>
    <t xml:space="preserve">   其他红十字事业支出 </t>
    <phoneticPr fontId="22" type="noConversion"/>
  </si>
  <si>
    <t xml:space="preserve">   其他社会保障和就业支出 </t>
    <phoneticPr fontId="22" type="noConversion"/>
  </si>
  <si>
    <t xml:space="preserve">   行政运行(卫生) </t>
    <phoneticPr fontId="22" type="noConversion"/>
  </si>
  <si>
    <t xml:space="preserve">   其他卫生健康管理事务支出 </t>
    <phoneticPr fontId="22" type="noConversion"/>
  </si>
  <si>
    <t xml:space="preserve">   综合医院 </t>
    <phoneticPr fontId="22" type="noConversion"/>
  </si>
  <si>
    <t xml:space="preserve">   中医（民族）医院 </t>
    <phoneticPr fontId="22" type="noConversion"/>
  </si>
  <si>
    <t xml:space="preserve">   传染病医院 </t>
    <phoneticPr fontId="22" type="noConversion"/>
  </si>
  <si>
    <t xml:space="preserve">   精神病医院</t>
    <phoneticPr fontId="22" type="noConversion"/>
  </si>
  <si>
    <t xml:space="preserve">   其他专科医院 </t>
    <phoneticPr fontId="22" type="noConversion"/>
  </si>
  <si>
    <t xml:space="preserve">   其他公立医院支出 </t>
    <phoneticPr fontId="22" type="noConversion"/>
  </si>
  <si>
    <t xml:space="preserve">   城市社区卫生机构 </t>
    <phoneticPr fontId="22" type="noConversion"/>
  </si>
  <si>
    <t xml:space="preserve">   乡镇卫生院 </t>
    <phoneticPr fontId="22" type="noConversion"/>
  </si>
  <si>
    <t xml:space="preserve">   其他基层医疗卫生机构支出 </t>
    <phoneticPr fontId="22" type="noConversion"/>
  </si>
  <si>
    <t xml:space="preserve">   疾病预防控制机构 </t>
    <phoneticPr fontId="22" type="noConversion"/>
  </si>
  <si>
    <t xml:space="preserve">   卫生监督机构 </t>
    <phoneticPr fontId="22" type="noConversion"/>
  </si>
  <si>
    <t xml:space="preserve">   妇幼保健机构 </t>
    <phoneticPr fontId="22" type="noConversion"/>
  </si>
  <si>
    <t xml:space="preserve">   采供血机构 </t>
    <phoneticPr fontId="22" type="noConversion"/>
  </si>
  <si>
    <t xml:space="preserve">   基本公共卫生服务 </t>
    <phoneticPr fontId="22" type="noConversion"/>
  </si>
  <si>
    <t xml:space="preserve">   重大公共卫生专项</t>
    <phoneticPr fontId="22" type="noConversion"/>
  </si>
  <si>
    <t xml:space="preserve">   突发公共卫生事件应急处理 </t>
    <phoneticPr fontId="22" type="noConversion"/>
  </si>
  <si>
    <t xml:space="preserve">   其他公共卫生支出 </t>
    <phoneticPr fontId="22" type="noConversion"/>
  </si>
  <si>
    <t xml:space="preserve">   中医（民族医）药专项 </t>
    <phoneticPr fontId="22" type="noConversion"/>
  </si>
  <si>
    <t xml:space="preserve">   计划生育机构 </t>
    <phoneticPr fontId="22" type="noConversion"/>
  </si>
  <si>
    <t xml:space="preserve">   计划生育服务 </t>
    <phoneticPr fontId="22" type="noConversion"/>
  </si>
  <si>
    <t xml:space="preserve">   其他计划生育事务支出 </t>
    <phoneticPr fontId="22" type="noConversion"/>
  </si>
  <si>
    <t xml:space="preserve">   行政单位医疗 </t>
    <phoneticPr fontId="22" type="noConversion"/>
  </si>
  <si>
    <t xml:space="preserve">   事业单位医疗 </t>
    <phoneticPr fontId="22" type="noConversion"/>
  </si>
  <si>
    <t xml:space="preserve">   信息化建设 </t>
    <phoneticPr fontId="22" type="noConversion"/>
  </si>
  <si>
    <t xml:space="preserve">   其他卫生健康支出 </t>
    <phoneticPr fontId="22" type="noConversion"/>
  </si>
  <si>
    <t xml:space="preserve">   住房公积金 </t>
    <phoneticPr fontId="22" type="noConversion"/>
  </si>
  <si>
    <t xml:space="preserve">  21099</t>
    <phoneticPr fontId="22" type="noConversion"/>
  </si>
  <si>
    <t xml:space="preserve">  其他卫生健康支出 </t>
    <phoneticPr fontId="22" type="noConversion"/>
  </si>
  <si>
    <t xml:space="preserve">  21015</t>
    <phoneticPr fontId="22" type="noConversion"/>
  </si>
  <si>
    <t xml:space="preserve">  医疗保障管理事务</t>
    <phoneticPr fontId="22" type="noConversion"/>
  </si>
  <si>
    <t xml:space="preserve">  22102</t>
    <phoneticPr fontId="22" type="noConversion"/>
  </si>
  <si>
    <t xml:space="preserve">  住房改革支出</t>
    <phoneticPr fontId="22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</si>
  <si>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</si>
  <si>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</si>
  <si>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</si>
  <si>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</si>
  <si>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</si>
  <si>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</si>
  <si>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</si>
  <si>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</si>
  <si>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  <phoneticPr fontId="22" type="noConversion"/>
  </si>
  <si>
    <t xml:space="preserve">  绩效工资</t>
    <phoneticPr fontId="22" type="noConversion"/>
  </si>
  <si>
    <t xml:space="preserve">  30108</t>
    <phoneticPr fontId="22" type="noConversion"/>
  </si>
  <si>
    <t xml:space="preserve">  机关事业单位基本养老保险缴费</t>
    <phoneticPr fontId="22" type="noConversion"/>
  </si>
  <si>
    <t xml:space="preserve">  30109</t>
    <phoneticPr fontId="22" type="noConversion"/>
  </si>
  <si>
    <t xml:space="preserve">  职业年金缴费</t>
    <phoneticPr fontId="22" type="noConversion"/>
  </si>
  <si>
    <t xml:space="preserve">  30110</t>
    <phoneticPr fontId="22" type="noConversion"/>
  </si>
  <si>
    <t xml:space="preserve">  职工基本医疗保险缴费</t>
    <phoneticPr fontId="22" type="noConversion"/>
  </si>
  <si>
    <t xml:space="preserve">  30111</t>
    <phoneticPr fontId="22" type="noConversion"/>
  </si>
  <si>
    <t xml:space="preserve">  公务员医疗补助缴费</t>
    <phoneticPr fontId="22" type="noConversion"/>
  </si>
  <si>
    <t xml:space="preserve">  30112</t>
    <phoneticPr fontId="22" type="noConversion"/>
  </si>
  <si>
    <t xml:space="preserve">  其他社会保险缴费</t>
    <phoneticPr fontId="22" type="noConversion"/>
  </si>
  <si>
    <t xml:space="preserve">  30113</t>
    <phoneticPr fontId="22" type="noConversion"/>
  </si>
  <si>
    <t xml:space="preserve">  住房公积金</t>
    <phoneticPr fontId="22" type="noConversion"/>
  </si>
  <si>
    <t xml:space="preserve">  30114</t>
    <phoneticPr fontId="22" type="noConversion"/>
  </si>
  <si>
    <t xml:space="preserve">  医疗费</t>
    <phoneticPr fontId="22" type="noConversion"/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</si>
  <si>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</si>
  <si>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</si>
  <si>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</si>
  <si>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</si>
  <si>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</si>
  <si>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</si>
  <si>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</si>
  <si>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</si>
  <si>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</si>
  <si>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</si>
  <si>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</si>
  <si>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</si>
  <si>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</si>
  <si>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</si>
  <si>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</si>
  <si>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</si>
  <si>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</si>
  <si>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</si>
  <si>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</si>
  <si>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</si>
  <si>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</si>
  <si>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</si>
  <si>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</si>
  <si>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</si>
  <si>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</si>
  <si>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</si>
  <si>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</si>
  <si>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</si>
  <si>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</si>
  <si>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</si>
  <si>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</si>
  <si>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</si>
  <si>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</si>
  <si>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</si>
  <si>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</si>
  <si>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</si>
  <si>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</si>
  <si>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</si>
  <si>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</si>
  <si>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</si>
  <si>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</si>
  <si>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</si>
  <si>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</si>
  <si>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</si>
  <si>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</si>
  <si>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</si>
  <si>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</si>
  <si>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</si>
  <si>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</si>
  <si>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</si>
  <si>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</si>
  <si>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</si>
  <si>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</si>
  <si>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</si>
  <si>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</si>
  <si>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</si>
  <si>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</si>
  <si>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</si>
  <si>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</si>
  <si>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</si>
  <si>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</si>
  <si>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</si>
  <si>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</si>
  <si>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</si>
  <si>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</si>
  <si>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</si>
  <si>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</si>
  <si>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</si>
  <si>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30307</t>
    <phoneticPr fontId="22" type="noConversion"/>
  </si>
  <si>
    <t xml:space="preserve">  医疗费补助</t>
    <phoneticPr fontId="22" type="noConversion"/>
  </si>
  <si>
    <t xml:space="preserve">  30309</t>
    <phoneticPr fontId="22" type="noConversion"/>
  </si>
  <si>
    <r>
      <t xml:space="preserve"> </t>
    </r>
    <r>
      <rPr>
        <sz val="11"/>
        <rFont val="宋体"/>
        <charset val="134"/>
      </rPr>
      <t xml:space="preserve"> 奖励金 </t>
    </r>
    <phoneticPr fontId="22" type="noConversion"/>
  </si>
  <si>
    <t xml:space="preserve">  30399</t>
    <phoneticPr fontId="22" type="noConversion"/>
  </si>
  <si>
    <t xml:space="preserve">  其他对个人和家庭的补助</t>
    <phoneticPr fontId="22" type="noConversion"/>
  </si>
  <si>
    <t>资本性支出</t>
    <phoneticPr fontId="22" type="noConversion"/>
  </si>
  <si>
    <t xml:space="preserve">  31002</t>
    <phoneticPr fontId="22" type="noConversion"/>
  </si>
  <si>
    <t xml:space="preserve">  办公设备购置</t>
    <phoneticPr fontId="22" type="noConversion"/>
  </si>
  <si>
    <t>城乡社区支出</t>
    <phoneticPr fontId="22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</si>
  <si>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21208</t>
    </r>
    <phoneticPr fontId="22" type="noConversion"/>
  </si>
  <si>
    <t xml:space="preserve">  国有土地使用权出让收入及对应专项债务收入安排的支出</t>
    <phoneticPr fontId="22" type="noConversion"/>
  </si>
  <si>
    <t xml:space="preserve">  农村基础设施建设支出</t>
  </si>
  <si>
    <t>卫生健康支出</t>
    <phoneticPr fontId="22" type="noConversion"/>
  </si>
  <si>
    <t>205</t>
  </si>
  <si>
    <t xml:space="preserve">  20501</t>
  </si>
  <si>
    <t xml:space="preserve">  教育管理事务</t>
    <phoneticPr fontId="22" type="noConversion"/>
  </si>
  <si>
    <t xml:space="preserve">   其他教育管理事务支出 </t>
    <phoneticPr fontId="22" type="noConversion"/>
  </si>
  <si>
    <t>208</t>
  </si>
  <si>
    <t>社会保障和就业支出</t>
    <phoneticPr fontId="22" type="noConversion"/>
  </si>
  <si>
    <t xml:space="preserve">  20805</t>
  </si>
  <si>
    <t xml:space="preserve">   事业单位离退休 </t>
    <phoneticPr fontId="22" type="noConversion"/>
  </si>
  <si>
    <t xml:space="preserve">  20816</t>
  </si>
  <si>
    <t xml:space="preserve">  20899</t>
  </si>
  <si>
    <t xml:space="preserve">  21001</t>
  </si>
  <si>
    <t xml:space="preserve">  21002</t>
  </si>
  <si>
    <t xml:space="preserve">  21003</t>
  </si>
  <si>
    <t xml:space="preserve">  基层医疗卫生机构</t>
    <phoneticPr fontId="22" type="noConversion"/>
  </si>
  <si>
    <t xml:space="preserve">  21004</t>
  </si>
  <si>
    <t xml:space="preserve">  公共卫生</t>
    <phoneticPr fontId="22" type="noConversion"/>
  </si>
  <si>
    <t xml:space="preserve">  21006</t>
  </si>
  <si>
    <t xml:space="preserve">  中医药</t>
    <phoneticPr fontId="22" type="noConversion"/>
  </si>
  <si>
    <t xml:space="preserve">  21007</t>
  </si>
  <si>
    <t xml:space="preserve">  计划生育事务</t>
    <phoneticPr fontId="22" type="noConversion"/>
  </si>
  <si>
    <t xml:space="preserve">  21011</t>
  </si>
  <si>
    <t xml:space="preserve">  行政事业单位医疗</t>
    <phoneticPr fontId="22" type="noConversion"/>
  </si>
  <si>
    <t xml:space="preserve">  21015</t>
  </si>
  <si>
    <t xml:space="preserve">  21099</t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</si>
  <si>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21208</t>
    </r>
    <phoneticPr fontId="22" type="noConversion"/>
  </si>
  <si>
    <t xml:space="preserve">  国有土地使用权出让收入及对应专项债务收入安排的支出</t>
    <phoneticPr fontId="22" type="noConversion"/>
  </si>
  <si>
    <t xml:space="preserve">   农村基础设施建设支出</t>
    <phoneticPr fontId="22" type="noConversion"/>
  </si>
  <si>
    <t xml:space="preserve">  22102</t>
  </si>
  <si>
    <t>205</t>
    <phoneticPr fontId="5" type="noConversion"/>
  </si>
  <si>
    <t xml:space="preserve">  20501</t>
    <phoneticPr fontId="5" type="noConversion"/>
  </si>
  <si>
    <t xml:space="preserve">  教育管理事务</t>
    <phoneticPr fontId="5" type="noConversion"/>
  </si>
  <si>
    <t xml:space="preserve">   其他教育管理事务支出 </t>
    <phoneticPr fontId="5" type="noConversion"/>
  </si>
  <si>
    <t>208</t>
    <phoneticPr fontId="5" type="noConversion"/>
  </si>
  <si>
    <t>社会保障和就业支出</t>
    <phoneticPr fontId="5" type="noConversion"/>
  </si>
  <si>
    <t xml:space="preserve">  20805</t>
    <phoneticPr fontId="5" type="noConversion"/>
  </si>
  <si>
    <t xml:space="preserve">  行政事业单位离退休</t>
    <phoneticPr fontId="5" type="noConversion"/>
  </si>
  <si>
    <t xml:space="preserve">   事业单位离退休 </t>
    <phoneticPr fontId="5" type="noConversion"/>
  </si>
  <si>
    <t xml:space="preserve">   机关事业单位基本养老保险缴费支出 </t>
    <phoneticPr fontId="5" type="noConversion"/>
  </si>
  <si>
    <t xml:space="preserve">   机关事业单位职业年金缴费支出 </t>
    <phoneticPr fontId="5" type="noConversion"/>
  </si>
  <si>
    <t xml:space="preserve">   其他行政事业单位养老支出 </t>
    <phoneticPr fontId="5" type="noConversion"/>
  </si>
  <si>
    <t xml:space="preserve">  20816</t>
    <phoneticPr fontId="5" type="noConversion"/>
  </si>
  <si>
    <t xml:space="preserve">  红十字事业</t>
    <phoneticPr fontId="5" type="noConversion"/>
  </si>
  <si>
    <t xml:space="preserve">   行政运行（红十） </t>
    <phoneticPr fontId="5" type="noConversion"/>
  </si>
  <si>
    <t xml:space="preserve">   其他红十字事业支出 </t>
    <phoneticPr fontId="5" type="noConversion"/>
  </si>
  <si>
    <t xml:space="preserve">  20899</t>
    <phoneticPr fontId="5" type="noConversion"/>
  </si>
  <si>
    <t xml:space="preserve">  其他社会保障和社会支出</t>
    <phoneticPr fontId="5" type="noConversion"/>
  </si>
  <si>
    <t xml:space="preserve">   其他社会保障和就业支出 </t>
    <phoneticPr fontId="5" type="noConversion"/>
  </si>
  <si>
    <t>卫生健康支出</t>
    <phoneticPr fontId="5" type="noConversion"/>
  </si>
  <si>
    <t xml:space="preserve">  21001</t>
    <phoneticPr fontId="5" type="noConversion"/>
  </si>
  <si>
    <t xml:space="preserve">  卫生健康管理事务</t>
    <phoneticPr fontId="5" type="noConversion"/>
  </si>
  <si>
    <t xml:space="preserve">   行政运行(卫生) </t>
    <phoneticPr fontId="5" type="noConversion"/>
  </si>
  <si>
    <t xml:space="preserve">   其他卫生健康管理事务支出 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</si>
  <si>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21002</t>
    </r>
    <phoneticPr fontId="5" type="noConversion"/>
  </si>
  <si>
    <t xml:space="preserve">  公立医院</t>
    <phoneticPr fontId="5" type="noConversion"/>
  </si>
  <si>
    <t xml:space="preserve">   综合医院 </t>
    <phoneticPr fontId="5" type="noConversion"/>
  </si>
  <si>
    <t xml:space="preserve">   中医（民族）医院 </t>
    <phoneticPr fontId="5" type="noConversion"/>
  </si>
  <si>
    <t xml:space="preserve">   传染病医院 </t>
    <phoneticPr fontId="5" type="noConversion"/>
  </si>
  <si>
    <t xml:space="preserve">   其他专科医院 </t>
    <phoneticPr fontId="5" type="noConversion"/>
  </si>
  <si>
    <t xml:space="preserve">   其他公立医院支出 </t>
    <phoneticPr fontId="5" type="noConversion"/>
  </si>
  <si>
    <t xml:space="preserve">  21003</t>
    <phoneticPr fontId="5" type="noConversion"/>
  </si>
  <si>
    <t xml:space="preserve">  基层医疗卫生机构</t>
    <phoneticPr fontId="5" type="noConversion"/>
  </si>
  <si>
    <t xml:space="preserve">   城市社区卫生机构 </t>
    <phoneticPr fontId="5" type="noConversion"/>
  </si>
  <si>
    <t xml:space="preserve">   乡镇卫生院 </t>
    <phoneticPr fontId="5" type="noConversion"/>
  </si>
  <si>
    <t xml:space="preserve">   其他基层医疗卫生机构支出 </t>
    <phoneticPr fontId="5" type="noConversion"/>
  </si>
  <si>
    <t xml:space="preserve">  21004</t>
    <phoneticPr fontId="5" type="noConversion"/>
  </si>
  <si>
    <t xml:space="preserve">  公共卫生</t>
    <phoneticPr fontId="5" type="noConversion"/>
  </si>
  <si>
    <t xml:space="preserve">   疾病预防控制机构 </t>
    <phoneticPr fontId="5" type="noConversion"/>
  </si>
  <si>
    <t xml:space="preserve">   卫生监督机构 </t>
    <phoneticPr fontId="5" type="noConversion"/>
  </si>
  <si>
    <t xml:space="preserve">   妇幼保健机构 </t>
    <phoneticPr fontId="5" type="noConversion"/>
  </si>
  <si>
    <t xml:space="preserve">   采供血机构 </t>
    <phoneticPr fontId="5" type="noConversion"/>
  </si>
  <si>
    <t xml:space="preserve">   基本公共卫生服务 </t>
    <phoneticPr fontId="5" type="noConversion"/>
  </si>
  <si>
    <t xml:space="preserve">   重大公共卫生专项</t>
    <phoneticPr fontId="5" type="noConversion"/>
  </si>
  <si>
    <t xml:space="preserve">   突发公共卫生事件应急处理 </t>
    <phoneticPr fontId="5" type="noConversion"/>
  </si>
  <si>
    <t xml:space="preserve">   其他公共卫生支出 </t>
    <phoneticPr fontId="5" type="noConversion"/>
  </si>
  <si>
    <t xml:space="preserve">  21006</t>
    <phoneticPr fontId="5" type="noConversion"/>
  </si>
  <si>
    <t xml:space="preserve">  中医药</t>
    <phoneticPr fontId="5" type="noConversion"/>
  </si>
  <si>
    <t xml:space="preserve">   中医（民族医）药专项 </t>
    <phoneticPr fontId="5" type="noConversion"/>
  </si>
  <si>
    <t xml:space="preserve">  21007</t>
    <phoneticPr fontId="5" type="noConversion"/>
  </si>
  <si>
    <t xml:space="preserve">  计划生育事务</t>
    <phoneticPr fontId="5" type="noConversion"/>
  </si>
  <si>
    <t xml:space="preserve">   计划生育机构 </t>
    <phoneticPr fontId="5" type="noConversion"/>
  </si>
  <si>
    <t xml:space="preserve">   计划生育服务 </t>
    <phoneticPr fontId="5" type="noConversion"/>
  </si>
  <si>
    <t xml:space="preserve">   其他计划生育事务支出 </t>
    <phoneticPr fontId="5" type="noConversion"/>
  </si>
  <si>
    <t xml:space="preserve">  21011</t>
    <phoneticPr fontId="5" type="noConversion"/>
  </si>
  <si>
    <t xml:space="preserve">  行政事业单位医疗</t>
    <phoneticPr fontId="5" type="noConversion"/>
  </si>
  <si>
    <t xml:space="preserve">   行政单位医疗 </t>
    <phoneticPr fontId="5" type="noConversion"/>
  </si>
  <si>
    <t xml:space="preserve">   事业单位医疗 </t>
    <phoneticPr fontId="5" type="noConversion"/>
  </si>
  <si>
    <t xml:space="preserve">  21015</t>
    <phoneticPr fontId="5" type="noConversion"/>
  </si>
  <si>
    <t xml:space="preserve">  医疗保障管理事务</t>
    <phoneticPr fontId="5" type="noConversion"/>
  </si>
  <si>
    <t xml:space="preserve">   信息化建设 </t>
    <phoneticPr fontId="5" type="noConversion"/>
  </si>
  <si>
    <t xml:space="preserve">  21099</t>
    <phoneticPr fontId="5" type="noConversion"/>
  </si>
  <si>
    <t xml:space="preserve">  其他卫生健康支出 </t>
    <phoneticPr fontId="5" type="noConversion"/>
  </si>
  <si>
    <t xml:space="preserve">   其他卫生健康支出 </t>
    <phoneticPr fontId="5" type="noConversion"/>
  </si>
  <si>
    <t>城乡社区支出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</si>
  <si>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21208</t>
    </r>
    <phoneticPr fontId="5" type="noConversion"/>
  </si>
  <si>
    <t xml:space="preserve">  国有土地使用权出让收入及对应专项债务收入安排的支出</t>
    <phoneticPr fontId="5" type="noConversion"/>
  </si>
  <si>
    <t xml:space="preserve">   农村基础设施建设支出</t>
    <phoneticPr fontId="5" type="noConversion"/>
  </si>
  <si>
    <t xml:space="preserve">  22102</t>
    <phoneticPr fontId="5" type="noConversion"/>
  </si>
  <si>
    <t xml:space="preserve">  住房改革支出</t>
    <phoneticPr fontId="5" type="noConversion"/>
  </si>
  <si>
    <t xml:space="preserve">   住房公积金 </t>
    <phoneticPr fontId="5" type="noConversion"/>
  </si>
  <si>
    <t>合计</t>
    <phoneticPr fontId="5" type="noConversion"/>
  </si>
  <si>
    <t>国家基本公共卫生服务项目经费</t>
    <phoneticPr fontId="2" type="noConversion"/>
  </si>
  <si>
    <t>国家基本公共卫生服务项目是深化医改的重要内容，是我国公共卫生领域的一项长期的、基础性的制度安排。该项目自 2009 年开始实施，面向全区居民免费提供最基本的公共卫生服务，使辖区居民人人享有均等化的基本公共卫生服务。至今项目扩大到14大类，包括为城乡居民建立健康档案管理、健康教育、预防接种、0—6岁儿童健康管理、孕产妇健康管理、老年人健康管理、高血压患者健康管理、糖尿病患者健康管理、严重精神障碍患者健康管理、肺结核病患者健康管理、传染病及突发公共卫生事件报告和处置、卫生计生监督协管、健康素养促进和免费提供避孕药具等内容。所有服务由政府购买，由基层医疗卫生机构为主包括部分其他医疗卫生机构提供服务。经费由中央、市级、区县分别按比例承担，每年由区卫生健康委组织项目绩效评估小组开展半年和年度考核，按照基本公共卫生服务项目绩效考核方案根据工作数量、工作质量、群众满意度综合评估后核算补助经费。</t>
    <phoneticPr fontId="5" type="noConversion"/>
  </si>
  <si>
    <t>1.重庆市卫生计生委和重庆市财政局《关于建立政府购买基本公共卫生服务机制的指导意见》（渝卫基层发〔2014〕44号）
2.重庆市卫生计生委、市财政局联合印发《关于做好2018年国家基本公共卫生服务项目工作的通知》（渝卫发〔2018〕40号）                                                                                                                                                                                                                                                                                3.《重庆市南川区卫生健康委员会关于印发南川区2019年国家基本公共卫生服务项目工作实施方案的通知》（南川卫计发〔2019〕71号）</t>
    <phoneticPr fontId="5" type="noConversion"/>
  </si>
  <si>
    <t>人</t>
    <phoneticPr fontId="5" type="noConversion"/>
  </si>
  <si>
    <r>
      <t>2.5</t>
    </r>
    <r>
      <rPr>
        <sz val="10"/>
        <color indexed="8"/>
        <rFont val="宋体"/>
        <family val="3"/>
        <charset val="134"/>
      </rPr>
      <t>万</t>
    </r>
    <phoneticPr fontId="5" type="noConversion"/>
  </si>
  <si>
    <t>产出类</t>
    <phoneticPr fontId="5" type="noConversion"/>
  </si>
  <si>
    <t>居民电子健康档案维护</t>
  </si>
  <si>
    <t>万份</t>
  </si>
  <si>
    <t>产出类</t>
  </si>
  <si>
    <t>设立健康教育专栏</t>
  </si>
  <si>
    <t>块</t>
  </si>
  <si>
    <t>开展公众健康咨询活动</t>
  </si>
  <si>
    <t>场次</t>
  </si>
  <si>
    <t>举办健康知识讲座</t>
  </si>
  <si>
    <t>次数</t>
  </si>
  <si>
    <t>65岁以上老人健康管理率</t>
  </si>
  <si>
    <t>百分比</t>
  </si>
  <si>
    <t>≥67%</t>
    <phoneticPr fontId="5" type="noConversion"/>
  </si>
  <si>
    <t>效益类</t>
  </si>
  <si>
    <t>高血压、糖尿病管理</t>
  </si>
  <si>
    <t>万人</t>
  </si>
  <si>
    <t>“八苗”接种率</t>
  </si>
  <si>
    <t>≥95%</t>
    <phoneticPr fontId="5" type="noConversion"/>
  </si>
  <si>
    <t>儿童健康管理率</t>
  </si>
  <si>
    <t>≥85%</t>
    <phoneticPr fontId="5" type="noConversion"/>
  </si>
  <si>
    <t>孕产妇健康管理率</t>
  </si>
  <si>
    <t>慢病患者规范管理率</t>
  </si>
  <si>
    <t>≥60%</t>
    <phoneticPr fontId="5" type="noConversion"/>
  </si>
  <si>
    <t>中医药健康管理服务率</t>
  </si>
  <si>
    <t>≥45%</t>
    <phoneticPr fontId="5" type="noConversion"/>
  </si>
  <si>
    <t>严重精神障碍患者规范管理</t>
  </si>
  <si>
    <t>≥75%</t>
    <phoneticPr fontId="5" type="noConversion"/>
  </si>
  <si>
    <t>肺结核患者管理率</t>
  </si>
  <si>
    <t>≥90%</t>
    <phoneticPr fontId="5" type="noConversion"/>
  </si>
  <si>
    <t>传染病、突发公共卫生事件报告率</t>
  </si>
  <si>
    <t>≥98%以上</t>
    <phoneticPr fontId="5" type="noConversion"/>
  </si>
  <si>
    <t>重庆市南川区卫生健康委员会</t>
    <phoneticPr fontId="2" type="noConversion"/>
  </si>
  <si>
    <t>卫生健康服务覆盖人群</t>
  </si>
  <si>
    <t>财政资金到位率</t>
  </si>
  <si>
    <t>%</t>
  </si>
  <si>
    <t>基本公共卫生服务项目数</t>
  </si>
  <si>
    <t>项</t>
  </si>
  <si>
    <t>享受基本公共卫生服务人数</t>
  </si>
  <si>
    <t>农村建档立卡贫困户家庭医生签约服务率</t>
  </si>
  <si>
    <t>农村建档立卡贫困人口健康档案建档率</t>
  </si>
  <si>
    <t>住院医师、医生规范化培训率</t>
  </si>
  <si>
    <t>≥90</t>
  </si>
  <si>
    <t>基本药物零差率惠及人次</t>
  </si>
  <si>
    <t>万人次</t>
  </si>
  <si>
    <t>≥100</t>
  </si>
  <si>
    <t>基本药物零差率实施单位</t>
  </si>
  <si>
    <t>个</t>
  </si>
  <si>
    <t>农村贫困人口医疗救助人数</t>
  </si>
  <si>
    <t>人</t>
  </si>
  <si>
    <t>奖扶特扶人员</t>
  </si>
  <si>
    <t>药品零差率执行合格率</t>
  </si>
  <si>
    <t>四害密度控制</t>
  </si>
  <si>
    <t>级次</t>
  </si>
  <si>
    <t>C级</t>
  </si>
  <si>
    <t>≥85</t>
  </si>
  <si>
    <t>≥60</t>
  </si>
  <si>
    <t>≥45</t>
  </si>
  <si>
    <t>严重精神障碍患者规范管理率</t>
  </si>
  <si>
    <t>≥75</t>
  </si>
  <si>
    <t>≥98</t>
  </si>
  <si>
    <t xml:space="preserve">39519.35万元（其中基本支出14881.32万元、项目支出24638.03万元） </t>
    <phoneticPr fontId="5" type="noConversion"/>
  </si>
  <si>
    <t>4195.36万元</t>
    <phoneticPr fontId="2" type="noConversion"/>
  </si>
  <si>
    <t>体检人数</t>
    <phoneticPr fontId="5" type="noConversion"/>
  </si>
  <si>
    <t xml:space="preserve">1.推动医疗改革，破除以药养医机制，减轻群众看病负担，保障贫困人员疾病得到及时救治
2.提高基本公共卫生服务能力，规范化开展12项基本公共卫生服务；
3.妥善解决计划生育特殊家庭问题，全面落实离岗乡村医生的养老机制，维护群众切身利益和关社会和谐
4.加强疾病防控救治工作，加强卫生人员队伍建设，完善应急预案
5.完善医疗设备设施建设，给全民创造一个舒适的就医环境
6.预算执行率达100%
</t>
    <phoneticPr fontId="2" type="noConversion"/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</si>
  <si>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每年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30</t>
    </r>
    <r>
      <rPr>
        <sz val="9"/>
        <rFont val="宋体"/>
        <family val="3"/>
        <charset val="134"/>
      </rPr>
      <t>日前，预算不低于辖区常住人口总经费的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预拨到各基层医疗卫生机构；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30</t>
    </r>
    <r>
      <rPr>
        <sz val="9"/>
        <rFont val="宋体"/>
        <family val="3"/>
        <charset val="134"/>
      </rPr>
      <t>日前，对基层医疗卫生机构进行再次预拨，保障总预拨经费不低于辖区常住人口总经费的</t>
    </r>
    <r>
      <rPr>
        <sz val="9"/>
        <rFont val="Times New Roman"/>
        <family val="1"/>
      </rPr>
      <t>95%</t>
    </r>
    <r>
      <rPr>
        <sz val="9"/>
        <rFont val="宋体"/>
        <family val="3"/>
        <charset val="134"/>
      </rPr>
      <t>；年终全面完成年度目标任务，经区卫生健康委组织专项考核，根据各单位服务数量和质量进行核算，并在次年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日前，根据年度专项考核结果结算核拨经费到位。</t>
    </r>
    <phoneticPr fontId="5" type="noConversion"/>
  </si>
  <si>
    <r>
      <t xml:space="preserve">    </t>
    </r>
    <r>
      <rPr>
        <sz val="9"/>
        <rFont val="宋体"/>
        <family val="3"/>
        <charset val="134"/>
      </rPr>
      <t>规范化开展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项基本公共卫生服务，针对全区居民健康问题实施干预措施，减少主要健康危险因素，促进基本公共卫生服务均等化。</t>
    </r>
    <phoneticPr fontId="5" type="noConversion"/>
  </si>
  <si>
    <t>各公共卫生单位、基层医疗卫生健康单位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</si>
</sst>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_ "/>
  </numFmts>
  <fonts count="3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SimSun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方正黑体_GBK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22"/>
      <color indexed="8"/>
      <name val="方正小标宋_GBK"/>
      <family val="4"/>
      <charset val="134"/>
    </font>
    <font>
      <sz val="18"/>
      <name val="方正小标宋_GBK"/>
      <family val="4"/>
      <charset val="134"/>
    </font>
    <font>
      <sz val="20"/>
      <name val="方正小标宋_GBK"/>
      <family val="4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0" fillId="0" borderId="1" xfId="1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0" xfId="0" applyFont="1" applyBorder="1" applyAlignment="1">
      <alignment horizontal="right" vertical="center" wrapText="1"/>
    </xf>
    <xf numFmtId="0" fontId="9" fillId="0" borderId="0" xfId="4" applyNumberFormat="1" applyFont="1" applyFill="1" applyBorder="1" applyAlignment="1" applyProtection="1">
      <alignment horizontal="left" vertical="center" wrapText="1"/>
    </xf>
    <xf numFmtId="0" fontId="8" fillId="0" borderId="0" xfId="4" applyNumberFormat="1" applyFont="1" applyFill="1" applyAlignment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right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10" fillId="0" borderId="0" xfId="0" applyFont="1">
      <alignment vertical="center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vertical="center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2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23" fillId="0" borderId="1" xfId="5" applyNumberFormat="1" applyBorder="1">
      <alignment vertical="center"/>
    </xf>
    <xf numFmtId="176" fontId="0" fillId="0" borderId="1" xfId="0" applyNumberFormat="1" applyBorder="1">
      <alignment vertical="center"/>
    </xf>
    <xf numFmtId="43" fontId="0" fillId="0" borderId="1" xfId="0" applyNumberFormat="1" applyBorder="1" applyAlignment="1">
      <alignment horizontal="center" vertical="center"/>
    </xf>
    <xf numFmtId="43" fontId="24" fillId="0" borderId="1" xfId="0" applyNumberFormat="1" applyFont="1" applyFill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43" fontId="0" fillId="0" borderId="1" xfId="0" applyNumberFormat="1" applyBorder="1">
      <alignment vertical="center"/>
    </xf>
    <xf numFmtId="0" fontId="24" fillId="0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49" fontId="24" fillId="0" borderId="1" xfId="0" applyNumberFormat="1" applyFont="1" applyFill="1" applyBorder="1">
      <alignment vertical="center"/>
    </xf>
    <xf numFmtId="0" fontId="27" fillId="0" borderId="1" xfId="0" applyFont="1" applyFill="1" applyBorder="1">
      <alignment vertical="center"/>
    </xf>
    <xf numFmtId="0" fontId="24" fillId="0" borderId="1" xfId="0" applyFont="1" applyFill="1" applyBorder="1" applyAlignment="1">
      <alignment horizontal="left" vertical="center"/>
    </xf>
    <xf numFmtId="0" fontId="23" fillId="0" borderId="1" xfId="6" applyBorder="1" applyAlignment="1">
      <alignment horizontal="left" vertical="center"/>
    </xf>
    <xf numFmtId="4" fontId="23" fillId="0" borderId="1" xfId="6" applyNumberFormat="1" applyBorder="1">
      <alignment vertical="center"/>
    </xf>
    <xf numFmtId="0" fontId="23" fillId="0" borderId="1" xfId="6" applyBorder="1" applyAlignment="1">
      <alignment horizontal="right" vertical="center"/>
    </xf>
    <xf numFmtId="0" fontId="26" fillId="0" borderId="0" xfId="2" applyFont="1" applyFill="1"/>
    <xf numFmtId="43" fontId="4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shrinkToFit="1"/>
    </xf>
    <xf numFmtId="0" fontId="7" fillId="0" borderId="1" xfId="6" applyFont="1" applyBorder="1" applyAlignment="1">
      <alignment horizontal="left" vertical="center"/>
    </xf>
    <xf numFmtId="4" fontId="7" fillId="0" borderId="1" xfId="6" applyNumberFormat="1" applyFont="1" applyBorder="1">
      <alignment vertical="center"/>
    </xf>
    <xf numFmtId="0" fontId="7" fillId="0" borderId="1" xfId="6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vertical="center"/>
    </xf>
    <xf numFmtId="0" fontId="9" fillId="0" borderId="1" xfId="9" applyNumberFormat="1" applyFont="1" applyFill="1" applyBorder="1" applyAlignment="1" applyProtection="1">
      <alignment horizontal="center" vertical="center" wrapText="1"/>
    </xf>
    <xf numFmtId="0" fontId="9" fillId="0" borderId="1" xfId="9" applyNumberFormat="1" applyFont="1" applyFill="1" applyBorder="1" applyAlignment="1" applyProtection="1">
      <alignment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/>
    </xf>
    <xf numFmtId="0" fontId="31" fillId="0" borderId="1" xfId="10" applyFont="1" applyBorder="1" applyAlignment="1">
      <alignment horizontal="center" vertical="center"/>
    </xf>
    <xf numFmtId="9" fontId="9" fillId="0" borderId="2" xfId="1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9" fontId="9" fillId="0" borderId="1" xfId="9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9" fillId="0" borderId="2" xfId="9" applyFont="1" applyFill="1" applyBorder="1" applyAlignment="1">
      <alignment horizontal="center" vertical="center" wrapText="1"/>
    </xf>
    <xf numFmtId="0" fontId="9" fillId="0" borderId="4" xfId="9" applyFont="1" applyFill="1" applyBorder="1" applyAlignment="1">
      <alignment horizontal="center" vertical="center" wrapText="1"/>
    </xf>
    <xf numFmtId="0" fontId="9" fillId="0" borderId="3" xfId="9" applyFont="1" applyFill="1" applyBorder="1" applyAlignment="1">
      <alignment horizontal="center" vertical="center" wrapText="1"/>
    </xf>
    <xf numFmtId="9" fontId="9" fillId="0" borderId="2" xfId="9" applyNumberFormat="1" applyFont="1" applyFill="1" applyBorder="1" applyAlignment="1">
      <alignment horizontal="center" vertical="center" wrapText="1"/>
    </xf>
    <xf numFmtId="9" fontId="9" fillId="0" borderId="3" xfId="9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77" fontId="9" fillId="0" borderId="2" xfId="9" applyNumberFormat="1" applyFont="1" applyFill="1" applyBorder="1" applyAlignment="1">
      <alignment horizontal="center" vertical="center" wrapText="1"/>
    </xf>
    <xf numFmtId="177" fontId="9" fillId="0" borderId="3" xfId="9" applyNumberFormat="1" applyFont="1" applyFill="1" applyBorder="1" applyAlignment="1">
      <alignment horizontal="center" vertical="center" wrapText="1"/>
    </xf>
    <xf numFmtId="0" fontId="9" fillId="0" borderId="2" xfId="9" applyNumberFormat="1" applyFont="1" applyFill="1" applyBorder="1" applyAlignment="1" applyProtection="1">
      <alignment horizontal="center" vertical="center" wrapText="1"/>
    </xf>
    <xf numFmtId="0" fontId="9" fillId="0" borderId="3" xfId="9" applyNumberFormat="1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9" fillId="0" borderId="0" xfId="4" applyNumberFormat="1" applyFont="1" applyFill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20" fillId="0" borderId="0" xfId="4" applyNumberFormat="1" applyFont="1" applyFill="1" applyAlignment="1">
      <alignment horizontal="center" vertical="center" wrapText="1"/>
    </xf>
    <xf numFmtId="0" fontId="9" fillId="0" borderId="2" xfId="4" applyNumberFormat="1" applyFont="1" applyFill="1" applyBorder="1" applyAlignment="1" applyProtection="1">
      <alignment horizontal="left" vertical="center" wrapText="1"/>
    </xf>
    <xf numFmtId="0" fontId="9" fillId="0" borderId="4" xfId="4" applyNumberFormat="1" applyFont="1" applyFill="1" applyBorder="1" applyAlignment="1" applyProtection="1">
      <alignment horizontal="left" vertical="center" wrapText="1"/>
    </xf>
    <xf numFmtId="0" fontId="9" fillId="0" borderId="3" xfId="4" applyNumberFormat="1" applyFont="1" applyFill="1" applyBorder="1" applyAlignment="1" applyProtection="1">
      <alignment horizontal="left" vertical="center" wrapText="1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 wrapText="1"/>
    </xf>
    <xf numFmtId="0" fontId="8" fillId="0" borderId="4" xfId="4" applyNumberFormat="1" applyFont="1" applyFill="1" applyBorder="1" applyAlignment="1">
      <alignment horizontal="center" vertical="center" wrapText="1"/>
    </xf>
    <xf numFmtId="0" fontId="8" fillId="0" borderId="3" xfId="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2">
    <cellStyle name="常规" xfId="0" builtinId="0"/>
    <cellStyle name="常规 2" xfId="4"/>
    <cellStyle name="常规 2 2" xfId="9"/>
    <cellStyle name="常规 2 2 2" xfId="11"/>
    <cellStyle name="常规 2 4" xfId="5"/>
    <cellStyle name="常规 2 5" xfId="8"/>
    <cellStyle name="常规 3" xfId="3"/>
    <cellStyle name="常规 3 4" xfId="7"/>
    <cellStyle name="常规 4" xfId="2"/>
    <cellStyle name="常规 5" xfId="6"/>
    <cellStyle name="常规 8" xfId="1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9044;&#31639;/2020/&#36890;&#30693;&#21450;&#21475;&#24452;/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>
        <row r="3">
          <cell r="E3" t="str">
            <v>301工资福利支出</v>
          </cell>
        </row>
        <row r="4">
          <cell r="E4" t="str">
            <v>30101基本工资</v>
          </cell>
        </row>
        <row r="5">
          <cell r="E5" t="str">
            <v>30102津贴补贴</v>
          </cell>
        </row>
        <row r="6">
          <cell r="E6" t="str">
            <v>30103奖金</v>
          </cell>
        </row>
        <row r="7">
          <cell r="E7" t="str">
            <v>30106伙食补助费</v>
          </cell>
        </row>
        <row r="8">
          <cell r="E8" t="str">
            <v>30107绩效工资</v>
          </cell>
        </row>
        <row r="9">
          <cell r="E9" t="str">
            <v>30108机关事业单位基本养老保险缴费</v>
          </cell>
        </row>
        <row r="10">
          <cell r="E10" t="str">
            <v>30109职业年金缴费</v>
          </cell>
        </row>
        <row r="11">
          <cell r="E11" t="str">
            <v>30110职工基本医疗保险缴费</v>
          </cell>
        </row>
        <row r="12">
          <cell r="E12" t="str">
            <v>30111公务员医疗补助缴费</v>
          </cell>
        </row>
        <row r="13">
          <cell r="E13" t="str">
            <v>30112其他社会保障缴费</v>
          </cell>
        </row>
        <row r="14">
          <cell r="E14" t="str">
            <v>30113住房公积金</v>
          </cell>
        </row>
        <row r="15">
          <cell r="E15" t="str">
            <v>30114医疗费</v>
          </cell>
        </row>
        <row r="16">
          <cell r="E16" t="str">
            <v>30199其他工资福利支出</v>
          </cell>
        </row>
        <row r="17">
          <cell r="E17" t="str">
            <v>302商品和服务支出</v>
          </cell>
        </row>
        <row r="18">
          <cell r="E18" t="str">
            <v>30201办公费</v>
          </cell>
        </row>
        <row r="19">
          <cell r="E19" t="str">
            <v>30202印刷费</v>
          </cell>
        </row>
        <row r="20">
          <cell r="E20" t="str">
            <v>30203咨询费</v>
          </cell>
        </row>
        <row r="21">
          <cell r="E21" t="str">
            <v>30204手续费</v>
          </cell>
        </row>
        <row r="22">
          <cell r="E22" t="str">
            <v>30205水费</v>
          </cell>
        </row>
        <row r="23">
          <cell r="E23" t="str">
            <v>30206电费</v>
          </cell>
        </row>
        <row r="24">
          <cell r="E24" t="str">
            <v>30207邮电费</v>
          </cell>
        </row>
        <row r="25">
          <cell r="E25" t="str">
            <v>30208取暖费</v>
          </cell>
        </row>
        <row r="26">
          <cell r="E26" t="str">
            <v>30209物业管理费</v>
          </cell>
        </row>
        <row r="27">
          <cell r="E27" t="str">
            <v>30211差旅费</v>
          </cell>
        </row>
        <row r="28">
          <cell r="E28" t="str">
            <v>30212因公出国（境）费用</v>
          </cell>
        </row>
        <row r="29">
          <cell r="E29" t="str">
            <v>30213维修（护）费</v>
          </cell>
        </row>
        <row r="30">
          <cell r="E30" t="str">
            <v>30214租赁费</v>
          </cell>
        </row>
        <row r="31">
          <cell r="E31" t="str">
            <v>30215会议费</v>
          </cell>
        </row>
        <row r="32">
          <cell r="E32" t="str">
            <v>30216培训费</v>
          </cell>
        </row>
        <row r="33">
          <cell r="E33" t="str">
            <v>30217公务接待费</v>
          </cell>
        </row>
        <row r="34">
          <cell r="E34" t="str">
            <v>30218专用材料费</v>
          </cell>
        </row>
        <row r="35">
          <cell r="E35" t="str">
            <v>30224被装购置费</v>
          </cell>
        </row>
        <row r="36">
          <cell r="E36" t="str">
            <v>30225专用燃料费</v>
          </cell>
        </row>
        <row r="37">
          <cell r="E37" t="str">
            <v>30226劳务费</v>
          </cell>
        </row>
        <row r="38">
          <cell r="E38" t="str">
            <v>30227委托业务费</v>
          </cell>
        </row>
        <row r="39">
          <cell r="E39" t="str">
            <v>30228工会经济</v>
          </cell>
        </row>
        <row r="40">
          <cell r="E40" t="str">
            <v>30229福利费</v>
          </cell>
        </row>
        <row r="41">
          <cell r="E41" t="str">
            <v>30231公务用车运行维护费</v>
          </cell>
        </row>
        <row r="42">
          <cell r="E42" t="str">
            <v>30239其他交通费用</v>
          </cell>
        </row>
        <row r="43">
          <cell r="E43" t="str">
            <v>30240税金及附加费用</v>
          </cell>
        </row>
        <row r="44">
          <cell r="E44" t="str">
            <v>30299其他商品和服务支出</v>
          </cell>
        </row>
        <row r="45">
          <cell r="E45" t="str">
            <v>303对个人和家庭的补助</v>
          </cell>
        </row>
        <row r="46">
          <cell r="E46" t="str">
            <v>30301离休费</v>
          </cell>
        </row>
        <row r="47">
          <cell r="E47" t="str">
            <v>30302退休费</v>
          </cell>
        </row>
        <row r="48">
          <cell r="E48" t="str">
            <v>30303退职（役）费</v>
          </cell>
        </row>
        <row r="49">
          <cell r="E49" t="str">
            <v>30304抚恤金</v>
          </cell>
        </row>
        <row r="50">
          <cell r="E50" t="str">
            <v>30305生活补助</v>
          </cell>
        </row>
        <row r="51">
          <cell r="E51" t="str">
            <v>30306救济费</v>
          </cell>
        </row>
        <row r="52">
          <cell r="E52" t="str">
            <v>30307医疗费补助</v>
          </cell>
        </row>
        <row r="53">
          <cell r="E53" t="str">
            <v>30308助学金</v>
          </cell>
        </row>
        <row r="54">
          <cell r="E54" t="str">
            <v>30309奖励金</v>
          </cell>
        </row>
        <row r="55">
          <cell r="E55" t="str">
            <v>30310个人农业生产补贴</v>
          </cell>
        </row>
        <row r="56">
          <cell r="E56" t="str">
            <v>30399其他对个人和家庭的补助</v>
          </cell>
        </row>
        <row r="57">
          <cell r="E57" t="str">
            <v>307债务利息及费用支出</v>
          </cell>
        </row>
        <row r="58">
          <cell r="E58" t="str">
            <v>30701国内债务利息</v>
          </cell>
        </row>
        <row r="59">
          <cell r="E59" t="str">
            <v>30702国外债务利息</v>
          </cell>
        </row>
        <row r="60">
          <cell r="E60" t="str">
            <v>30703国内债务发行费用</v>
          </cell>
        </row>
        <row r="61">
          <cell r="E61" t="str">
            <v>30704国外债务发行费用</v>
          </cell>
        </row>
        <row r="62">
          <cell r="E62" t="str">
            <v>309资本性支出（基本建设）</v>
          </cell>
        </row>
        <row r="63">
          <cell r="E63" t="str">
            <v>30901房屋建筑物购建</v>
          </cell>
        </row>
        <row r="64">
          <cell r="E64" t="str">
            <v>30902办公设备购置</v>
          </cell>
        </row>
        <row r="65">
          <cell r="E65" t="str">
            <v>30903专用设备购置</v>
          </cell>
        </row>
        <row r="66">
          <cell r="E66" t="str">
            <v>30905基础设施建设</v>
          </cell>
        </row>
        <row r="67">
          <cell r="E67" t="str">
            <v>30906大型修缮</v>
          </cell>
        </row>
        <row r="68">
          <cell r="E68" t="str">
            <v>30907信息网络及软件购置更新</v>
          </cell>
        </row>
        <row r="69">
          <cell r="E69" t="str">
            <v>30908物资储备</v>
          </cell>
        </row>
        <row r="70">
          <cell r="E70" t="str">
            <v>30913公务用车购置</v>
          </cell>
        </row>
        <row r="71">
          <cell r="E71" t="str">
            <v>30919其他交通工具购置</v>
          </cell>
        </row>
        <row r="72">
          <cell r="E72" t="str">
            <v>30921文物和陈列品购置</v>
          </cell>
        </row>
        <row r="73">
          <cell r="E73" t="str">
            <v>30922无形资产购置</v>
          </cell>
        </row>
        <row r="74">
          <cell r="E74" t="str">
            <v>30999其他基本建设支出</v>
          </cell>
        </row>
        <row r="75">
          <cell r="E75" t="str">
            <v>310资本性支出</v>
          </cell>
        </row>
        <row r="76">
          <cell r="E76" t="str">
            <v>31001房屋建筑物购建</v>
          </cell>
        </row>
        <row r="77">
          <cell r="E77" t="str">
            <v>31002办公设备购置</v>
          </cell>
        </row>
        <row r="78">
          <cell r="E78" t="str">
            <v>31003专用设备购置</v>
          </cell>
        </row>
        <row r="79">
          <cell r="E79" t="str">
            <v>31005基础设施建设</v>
          </cell>
        </row>
        <row r="80">
          <cell r="E80" t="str">
            <v>31006大型修缮</v>
          </cell>
        </row>
        <row r="81">
          <cell r="E81" t="str">
            <v>31007信息网络及软件购置更新</v>
          </cell>
        </row>
        <row r="82">
          <cell r="E82" t="str">
            <v>31008物资储备</v>
          </cell>
        </row>
        <row r="83">
          <cell r="E83" t="str">
            <v>31009土地补偿</v>
          </cell>
        </row>
        <row r="84">
          <cell r="E84" t="str">
            <v>31010安置补助</v>
          </cell>
        </row>
        <row r="85">
          <cell r="E85" t="str">
            <v>31011地上附着物和青苗补偿</v>
          </cell>
        </row>
        <row r="86">
          <cell r="E86" t="str">
            <v>31012拆迁补偿</v>
          </cell>
        </row>
        <row r="87">
          <cell r="E87" t="str">
            <v>31013公务用车购置</v>
          </cell>
        </row>
        <row r="88">
          <cell r="E88" t="str">
            <v>31019其他交通工餐购置</v>
          </cell>
        </row>
        <row r="89">
          <cell r="E89" t="str">
            <v>31021文物和陈列品购置</v>
          </cell>
        </row>
        <row r="90">
          <cell r="E90" t="str">
            <v>31022无形资产购置</v>
          </cell>
        </row>
        <row r="91">
          <cell r="E91" t="str">
            <v>31099其他资本性支出</v>
          </cell>
        </row>
        <row r="92">
          <cell r="E92" t="str">
            <v>311对企业补助（基本建设）</v>
          </cell>
        </row>
        <row r="93">
          <cell r="E93" t="str">
            <v>31101资本金注入</v>
          </cell>
        </row>
        <row r="94">
          <cell r="E94" t="str">
            <v>31199其他对企业补助</v>
          </cell>
        </row>
        <row r="95">
          <cell r="E95" t="str">
            <v>312对企业补助</v>
          </cell>
        </row>
        <row r="96">
          <cell r="E96" t="str">
            <v>31201资本金注入</v>
          </cell>
        </row>
        <row r="97">
          <cell r="E97" t="str">
            <v>31203政府投资基金股权投资</v>
          </cell>
        </row>
        <row r="98">
          <cell r="E98" t="str">
            <v>31204费用补贴</v>
          </cell>
        </row>
        <row r="99">
          <cell r="E99" t="str">
            <v>31205利息补贴</v>
          </cell>
        </row>
        <row r="100">
          <cell r="E100" t="str">
            <v>31299其他对企业补助</v>
          </cell>
        </row>
        <row r="101">
          <cell r="E101" t="str">
            <v>313对社会保障基金补助</v>
          </cell>
        </row>
        <row r="102">
          <cell r="E102" t="str">
            <v>31302对社会保险基金补助</v>
          </cell>
        </row>
        <row r="103">
          <cell r="E103" t="str">
            <v>31303补充全国社会保障金</v>
          </cell>
        </row>
        <row r="104">
          <cell r="E104" t="str">
            <v>399其他支出</v>
          </cell>
        </row>
        <row r="105">
          <cell r="E105" t="str">
            <v>39906赠与</v>
          </cell>
        </row>
        <row r="106">
          <cell r="E106" t="str">
            <v>39907国家赔偿费用支出</v>
          </cell>
        </row>
        <row r="107">
          <cell r="E107" t="str">
            <v>39908对民间非营利组织和群众性自治组织补贴</v>
          </cell>
        </row>
        <row r="108">
          <cell r="E108" t="str">
            <v>39999其他支出</v>
          </cell>
        </row>
      </sheetData>
      <sheetData sheetId="4"/>
      <sheetData sheetId="5">
        <row r="2">
          <cell r="A2" t="str">
            <v>本级一般公共预算收入</v>
          </cell>
          <cell r="B2" t="str">
            <v>一般性项目</v>
          </cell>
          <cell r="C2" t="str">
            <v>预算科</v>
          </cell>
        </row>
        <row r="3">
          <cell r="A3" t="str">
            <v>本级政府性基金收入</v>
          </cell>
          <cell r="C3" t="str">
            <v>综合科</v>
          </cell>
        </row>
        <row r="4">
          <cell r="A4" t="str">
            <v>本级国有资本经营收入</v>
          </cell>
          <cell r="B4" t="str">
            <v>重点专项项目</v>
          </cell>
          <cell r="C4" t="str">
            <v>国库科</v>
          </cell>
        </row>
        <row r="5">
          <cell r="A5" t="str">
            <v>事业收入</v>
          </cell>
          <cell r="C5" t="str">
            <v>基层财政管理科</v>
          </cell>
        </row>
        <row r="6">
          <cell r="A6" t="str">
            <v>经营收入</v>
          </cell>
          <cell r="C6" t="str">
            <v>投融资管理科</v>
          </cell>
        </row>
        <row r="7">
          <cell r="A7" t="str">
            <v>债务收入</v>
          </cell>
          <cell r="C7" t="str">
            <v>行财科</v>
          </cell>
        </row>
        <row r="8">
          <cell r="A8" t="str">
            <v>上级补助</v>
          </cell>
          <cell r="C8" t="str">
            <v>农业科</v>
          </cell>
        </row>
        <row r="9">
          <cell r="A9" t="str">
            <v>上年结转</v>
          </cell>
          <cell r="C9" t="str">
            <v>社保科</v>
          </cell>
        </row>
        <row r="10">
          <cell r="C10" t="str">
            <v>企业科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8"/>
  <sheetViews>
    <sheetView workbookViewId="0">
      <selection activeCell="A4" sqref="A4:G4"/>
    </sheetView>
  </sheetViews>
  <sheetFormatPr defaultRowHeight="13.5"/>
  <cols>
    <col min="1" max="1" width="24.375" customWidth="1"/>
    <col min="2" max="2" width="14.5" bestFit="1" customWidth="1"/>
    <col min="3" max="3" width="24.125" customWidth="1"/>
    <col min="4" max="4" width="14.125" customWidth="1"/>
    <col min="5" max="5" width="13.25" customWidth="1"/>
    <col min="6" max="6" width="16.5" customWidth="1"/>
    <col min="7" max="7" width="17.375" customWidth="1"/>
    <col min="8" max="8" width="14.375" customWidth="1"/>
  </cols>
  <sheetData>
    <row r="1" spans="1:7" ht="20.25">
      <c r="A1" s="28"/>
    </row>
    <row r="2" spans="1:7" ht="27">
      <c r="A2" s="65" t="s">
        <v>139</v>
      </c>
      <c r="B2" s="65"/>
      <c r="C2" s="65"/>
      <c r="D2" s="65"/>
      <c r="E2" s="65"/>
      <c r="F2" s="65"/>
      <c r="G2" s="65"/>
    </row>
    <row r="3" spans="1:7" ht="17.25" customHeight="1">
      <c r="A3" s="18" t="s">
        <v>88</v>
      </c>
    </row>
    <row r="4" spans="1:7" ht="27">
      <c r="A4" s="65" t="s">
        <v>19</v>
      </c>
      <c r="B4" s="65"/>
      <c r="C4" s="65"/>
      <c r="D4" s="65"/>
      <c r="E4" s="65"/>
      <c r="F4" s="65"/>
      <c r="G4" s="65"/>
    </row>
    <row r="5" spans="1:7" ht="20.25" customHeight="1">
      <c r="G5" t="s">
        <v>14</v>
      </c>
    </row>
    <row r="6" spans="1:7" ht="27" customHeight="1">
      <c r="A6" s="63" t="s">
        <v>0</v>
      </c>
      <c r="B6" s="64"/>
      <c r="C6" s="63" t="s">
        <v>3</v>
      </c>
      <c r="D6" s="66"/>
      <c r="E6" s="66"/>
      <c r="F6" s="66"/>
      <c r="G6" s="64"/>
    </row>
    <row r="7" spans="1:7" ht="36.75" customHeight="1">
      <c r="A7" s="62" t="s">
        <v>1</v>
      </c>
      <c r="B7" s="62" t="s">
        <v>2</v>
      </c>
      <c r="C7" s="62" t="s">
        <v>1</v>
      </c>
      <c r="D7" s="62" t="s">
        <v>4</v>
      </c>
      <c r="E7" s="62" t="s">
        <v>5</v>
      </c>
      <c r="F7" s="62" t="s">
        <v>6</v>
      </c>
      <c r="G7" s="62" t="s">
        <v>7</v>
      </c>
    </row>
    <row r="8" spans="1:7" ht="27.95" customHeight="1">
      <c r="A8" s="2" t="s">
        <v>8</v>
      </c>
      <c r="B8" s="30">
        <v>38202.387367999967</v>
      </c>
      <c r="C8" s="2" t="s">
        <v>15</v>
      </c>
      <c r="D8" s="4">
        <f>SUM(D9:D13)</f>
        <v>39519.348842999963</v>
      </c>
      <c r="E8" s="4">
        <f t="shared" ref="E8:F8" si="0">SUM(E9:E13)</f>
        <v>32519.348842999963</v>
      </c>
      <c r="F8" s="4">
        <f t="shared" si="0"/>
        <v>7000</v>
      </c>
      <c r="G8" s="4"/>
    </row>
    <row r="9" spans="1:7" ht="27.95" customHeight="1">
      <c r="A9" s="2" t="s">
        <v>9</v>
      </c>
      <c r="B9" s="31">
        <v>31202.387367999967</v>
      </c>
      <c r="C9" s="2" t="s">
        <v>132</v>
      </c>
      <c r="D9" s="4">
        <v>116.85200000000002</v>
      </c>
      <c r="E9" s="4">
        <v>116.85200000000002</v>
      </c>
      <c r="F9" s="4"/>
      <c r="G9" s="4"/>
    </row>
    <row r="10" spans="1:7" ht="27.95" customHeight="1">
      <c r="A10" s="2" t="s">
        <v>10</v>
      </c>
      <c r="B10" s="31">
        <f>30000-23000</f>
        <v>7000</v>
      </c>
      <c r="C10" s="2" t="s">
        <v>133</v>
      </c>
      <c r="D10" s="4">
        <v>3004.4208930000004</v>
      </c>
      <c r="E10" s="4">
        <v>3004.4208930000004</v>
      </c>
      <c r="F10" s="4"/>
      <c r="G10" s="4"/>
    </row>
    <row r="11" spans="1:7" ht="27.95" customHeight="1">
      <c r="A11" s="2" t="s">
        <v>11</v>
      </c>
      <c r="B11" s="4"/>
      <c r="C11" s="2" t="s">
        <v>137</v>
      </c>
      <c r="D11" s="4">
        <v>28201.750789999962</v>
      </c>
      <c r="E11" s="4">
        <v>28201.750789999962</v>
      </c>
      <c r="F11" s="4"/>
      <c r="G11" s="4"/>
    </row>
    <row r="12" spans="1:7" ht="27.95" customHeight="1">
      <c r="A12" s="2"/>
      <c r="B12" s="4"/>
      <c r="C12" s="2" t="s">
        <v>138</v>
      </c>
      <c r="D12" s="4">
        <v>7000</v>
      </c>
      <c r="E12" s="4"/>
      <c r="F12" s="4">
        <v>7000</v>
      </c>
      <c r="G12" s="4"/>
    </row>
    <row r="13" spans="1:7" ht="27.95" customHeight="1">
      <c r="A13" s="2" t="s">
        <v>12</v>
      </c>
      <c r="B13" s="31">
        <v>1316.9614750000001</v>
      </c>
      <c r="C13" s="2" t="s">
        <v>136</v>
      </c>
      <c r="D13" s="4">
        <v>1196.3251599999996</v>
      </c>
      <c r="E13" s="4">
        <v>1196.3251599999996</v>
      </c>
      <c r="F13" s="4"/>
      <c r="G13" s="4"/>
    </row>
    <row r="14" spans="1:7" ht="27.95" customHeight="1">
      <c r="A14" s="2" t="s">
        <v>13</v>
      </c>
      <c r="B14" s="31">
        <v>1316.9614750000001</v>
      </c>
      <c r="C14" s="2"/>
      <c r="D14" s="4"/>
      <c r="E14" s="4"/>
      <c r="F14" s="4"/>
      <c r="G14" s="4"/>
    </row>
    <row r="15" spans="1:7" ht="27.95" customHeight="1">
      <c r="A15" s="2" t="s">
        <v>10</v>
      </c>
      <c r="B15" s="4"/>
      <c r="C15" s="2"/>
      <c r="D15" s="4"/>
      <c r="E15" s="4"/>
      <c r="F15" s="4"/>
      <c r="G15" s="4"/>
    </row>
    <row r="16" spans="1:7" ht="27.95" customHeight="1">
      <c r="A16" s="2" t="s">
        <v>11</v>
      </c>
      <c r="B16" s="4"/>
      <c r="C16" s="2"/>
      <c r="D16" s="4"/>
      <c r="E16" s="4"/>
      <c r="F16" s="4"/>
      <c r="G16" s="4"/>
    </row>
    <row r="17" spans="1:7" ht="27.95" customHeight="1">
      <c r="A17" s="2"/>
      <c r="B17" s="4"/>
      <c r="C17" s="2" t="s">
        <v>17</v>
      </c>
      <c r="D17" s="4"/>
      <c r="E17" s="4"/>
      <c r="F17" s="4"/>
      <c r="G17" s="4"/>
    </row>
    <row r="18" spans="1:7" ht="27.95" customHeight="1">
      <c r="A18" s="62" t="s">
        <v>16</v>
      </c>
      <c r="B18" s="5">
        <v>39519.348843</v>
      </c>
      <c r="C18" s="62" t="s">
        <v>18</v>
      </c>
      <c r="D18" s="5">
        <v>39519.348842999963</v>
      </c>
      <c r="E18" s="5">
        <v>32519.348842999963</v>
      </c>
      <c r="F18" s="5">
        <v>7000</v>
      </c>
      <c r="G18" s="5"/>
    </row>
  </sheetData>
  <mergeCells count="4">
    <mergeCell ref="A6:B6"/>
    <mergeCell ref="A4:G4"/>
    <mergeCell ref="C6:G6"/>
    <mergeCell ref="A2:G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60"/>
  <sheetViews>
    <sheetView topLeftCell="A39" workbookViewId="0">
      <selection activeCell="A4" sqref="A4:XFD60"/>
    </sheetView>
  </sheetViews>
  <sheetFormatPr defaultRowHeight="13.5"/>
  <cols>
    <col min="1" max="1" width="16.625" customWidth="1"/>
    <col min="2" max="2" width="29.375" customWidth="1"/>
    <col min="3" max="3" width="12.5" customWidth="1"/>
    <col min="4" max="4" width="14.125" customWidth="1"/>
    <col min="5" max="5" width="13.5" customWidth="1"/>
  </cols>
  <sheetData>
    <row r="1" spans="1:5" ht="20.25">
      <c r="A1" s="18" t="s">
        <v>20</v>
      </c>
    </row>
    <row r="2" spans="1:5" ht="27">
      <c r="A2" s="65" t="s">
        <v>21</v>
      </c>
      <c r="B2" s="65"/>
      <c r="C2" s="65"/>
      <c r="D2" s="65"/>
      <c r="E2" s="65"/>
    </row>
    <row r="3" spans="1:5" ht="19.5" customHeight="1">
      <c r="E3" t="s">
        <v>29</v>
      </c>
    </row>
    <row r="4" spans="1:5" s="6" customFormat="1" ht="22.5" customHeight="1">
      <c r="A4" s="67" t="s">
        <v>22</v>
      </c>
      <c r="B4" s="68"/>
      <c r="C4" s="67" t="s">
        <v>25</v>
      </c>
      <c r="D4" s="69"/>
      <c r="E4" s="68"/>
    </row>
    <row r="5" spans="1:5" s="6" customFormat="1" ht="22.5" customHeight="1">
      <c r="A5" s="8" t="s">
        <v>23</v>
      </c>
      <c r="B5" s="8" t="s">
        <v>24</v>
      </c>
      <c r="C5" s="8" t="s">
        <v>26</v>
      </c>
      <c r="D5" s="8" t="s">
        <v>27</v>
      </c>
      <c r="E5" s="8" t="s">
        <v>28</v>
      </c>
    </row>
    <row r="6" spans="1:5" ht="22.5" customHeight="1">
      <c r="A6" s="70" t="s">
        <v>54</v>
      </c>
      <c r="B6" s="71"/>
      <c r="C6" s="10">
        <f>C7+C10+C21+C58</f>
        <v>32519.348843000007</v>
      </c>
      <c r="D6" s="10">
        <f t="shared" ref="D6:E6" si="0">D7+D10+D21+D58</f>
        <v>14881.317368</v>
      </c>
      <c r="E6" s="10">
        <f t="shared" si="0"/>
        <v>17638.031475</v>
      </c>
    </row>
    <row r="7" spans="1:5" ht="22.5" customHeight="1">
      <c r="A7" s="34" t="s">
        <v>140</v>
      </c>
      <c r="B7" s="35" t="s">
        <v>132</v>
      </c>
      <c r="C7" s="32">
        <f t="shared" ref="C7:E8" si="1">SUM(C8)</f>
        <v>116.85200000000002</v>
      </c>
      <c r="D7" s="32">
        <f t="shared" si="1"/>
        <v>116.85200000000002</v>
      </c>
      <c r="E7" s="32">
        <f t="shared" si="1"/>
        <v>0</v>
      </c>
    </row>
    <row r="8" spans="1:5" ht="22.5" customHeight="1">
      <c r="A8" s="34" t="s">
        <v>141</v>
      </c>
      <c r="B8" s="35" t="s">
        <v>142</v>
      </c>
      <c r="C8" s="32">
        <f t="shared" si="1"/>
        <v>116.85200000000002</v>
      </c>
      <c r="D8" s="32">
        <f t="shared" si="1"/>
        <v>116.85200000000002</v>
      </c>
      <c r="E8" s="32">
        <f t="shared" si="1"/>
        <v>0</v>
      </c>
    </row>
    <row r="9" spans="1:5" ht="22.5" customHeight="1">
      <c r="A9" s="1">
        <v>2050199</v>
      </c>
      <c r="B9" s="35" t="s">
        <v>143</v>
      </c>
      <c r="C9" s="36">
        <v>116.85200000000002</v>
      </c>
      <c r="D9" s="32">
        <v>116.85200000000002</v>
      </c>
      <c r="E9" s="36"/>
    </row>
    <row r="10" spans="1:5" ht="22.5" customHeight="1">
      <c r="A10" s="34" t="s">
        <v>149</v>
      </c>
      <c r="B10" s="35" t="s">
        <v>144</v>
      </c>
      <c r="C10" s="32">
        <f>C11+C16+C19</f>
        <v>3004.4208929999995</v>
      </c>
      <c r="D10" s="32">
        <f>D11+D16+D19</f>
        <v>2439.0688929999997</v>
      </c>
      <c r="E10" s="32">
        <f>E11+E16+E19</f>
        <v>565.35199999999998</v>
      </c>
    </row>
    <row r="11" spans="1:5" ht="22.5" customHeight="1">
      <c r="A11" s="34" t="s">
        <v>153</v>
      </c>
      <c r="B11" s="35" t="s">
        <v>154</v>
      </c>
      <c r="C11" s="32">
        <f>SUM(C12:C15)</f>
        <v>2367.6782829999997</v>
      </c>
      <c r="D11" s="32">
        <f>SUM(D12:D15)</f>
        <v>2367.6782829999997</v>
      </c>
      <c r="E11" s="32">
        <f>SUM(E12:E15)</f>
        <v>0</v>
      </c>
    </row>
    <row r="12" spans="1:5" ht="22.5" customHeight="1">
      <c r="A12" s="1">
        <v>2080502</v>
      </c>
      <c r="B12" s="35" t="s">
        <v>145</v>
      </c>
      <c r="C12" s="36">
        <v>10.9476</v>
      </c>
      <c r="D12" s="32">
        <v>10.9476</v>
      </c>
      <c r="E12" s="36"/>
    </row>
    <row r="13" spans="1:5" ht="22.5" customHeight="1">
      <c r="A13" s="1">
        <v>2080505</v>
      </c>
      <c r="B13" s="35" t="s">
        <v>173</v>
      </c>
      <c r="C13" s="36">
        <v>1006.8942620000003</v>
      </c>
      <c r="D13" s="32">
        <v>1006.8942620000003</v>
      </c>
      <c r="E13" s="36"/>
    </row>
    <row r="14" spans="1:5" ht="22.5" customHeight="1">
      <c r="A14" s="1">
        <v>2080506</v>
      </c>
      <c r="B14" s="35" t="s">
        <v>174</v>
      </c>
      <c r="C14" s="36">
        <v>503.42712099999994</v>
      </c>
      <c r="D14" s="32">
        <v>503.42712099999994</v>
      </c>
      <c r="E14" s="36"/>
    </row>
    <row r="15" spans="1:5" ht="22.5" customHeight="1">
      <c r="A15" s="1">
        <v>2080599</v>
      </c>
      <c r="B15" s="35" t="s">
        <v>175</v>
      </c>
      <c r="C15" s="36">
        <v>846.40929999999958</v>
      </c>
      <c r="D15" s="32">
        <v>846.40929999999958</v>
      </c>
      <c r="E15" s="36"/>
    </row>
    <row r="16" spans="1:5" ht="22.5" customHeight="1">
      <c r="A16" s="34" t="s">
        <v>155</v>
      </c>
      <c r="B16" s="35" t="s">
        <v>156</v>
      </c>
      <c r="C16" s="32">
        <f>SUM(C17:C18)</f>
        <v>102.5108</v>
      </c>
      <c r="D16" s="32">
        <f>SUM(D17:D18)</f>
        <v>52.510800000000003</v>
      </c>
      <c r="E16" s="32">
        <f>SUM(E17:E18)</f>
        <v>50</v>
      </c>
    </row>
    <row r="17" spans="1:5" ht="22.5" customHeight="1">
      <c r="A17" s="1">
        <v>2081601</v>
      </c>
      <c r="B17" s="35" t="s">
        <v>176</v>
      </c>
      <c r="C17" s="36">
        <v>52.510800000000003</v>
      </c>
      <c r="D17" s="32">
        <v>52.510800000000003</v>
      </c>
      <c r="E17" s="36"/>
    </row>
    <row r="18" spans="1:5" ht="22.5" customHeight="1">
      <c r="A18" s="1">
        <v>2081699</v>
      </c>
      <c r="B18" s="35" t="s">
        <v>177</v>
      </c>
      <c r="C18" s="36">
        <v>50</v>
      </c>
      <c r="D18" s="32">
        <v>0</v>
      </c>
      <c r="E18" s="36">
        <v>50</v>
      </c>
    </row>
    <row r="19" spans="1:5" ht="22.5" customHeight="1">
      <c r="A19" s="34" t="s">
        <v>157</v>
      </c>
      <c r="B19" s="35" t="s">
        <v>158</v>
      </c>
      <c r="C19" s="32">
        <f>SUM(C20)</f>
        <v>534.23181</v>
      </c>
      <c r="D19" s="32">
        <f>SUM(D20)</f>
        <v>18.87981000000002</v>
      </c>
      <c r="E19" s="32">
        <f>SUM(E20)</f>
        <v>515.35199999999998</v>
      </c>
    </row>
    <row r="20" spans="1:5" ht="22.5" customHeight="1">
      <c r="A20" s="1">
        <v>2089901</v>
      </c>
      <c r="B20" s="35" t="s">
        <v>178</v>
      </c>
      <c r="C20" s="36">
        <v>534.23181</v>
      </c>
      <c r="D20" s="32">
        <v>18.87981000000002</v>
      </c>
      <c r="E20" s="36">
        <v>515.35199999999998</v>
      </c>
    </row>
    <row r="21" spans="1:5" ht="22.5" customHeight="1">
      <c r="A21" s="34" t="s">
        <v>150</v>
      </c>
      <c r="B21" s="35" t="s">
        <v>134</v>
      </c>
      <c r="C21" s="32">
        <f>C22+C25+C32+C36+C45+C47+C51+C54+C56</f>
        <v>28201.750790000006</v>
      </c>
      <c r="D21" s="32">
        <f>D22+D25+D32+D36+D45+D47+D51+D54+D56</f>
        <v>11129.071314999999</v>
      </c>
      <c r="E21" s="32">
        <f>E22+E25+E32+E36+E45+E47+E51+E54+E56</f>
        <v>17072.679475000001</v>
      </c>
    </row>
    <row r="22" spans="1:5" ht="22.5" customHeight="1">
      <c r="A22" s="34" t="s">
        <v>159</v>
      </c>
      <c r="B22" s="35" t="s">
        <v>160</v>
      </c>
      <c r="C22" s="32">
        <f>SUM(C23:C24)</f>
        <v>2350.4894999999997</v>
      </c>
      <c r="D22" s="32">
        <f>SUM(D23:D24)</f>
        <v>962.98949999999968</v>
      </c>
      <c r="E22" s="32">
        <f>SUM(E23:E24)</f>
        <v>1387.5</v>
      </c>
    </row>
    <row r="23" spans="1:5" ht="22.5" customHeight="1">
      <c r="A23" s="1">
        <v>2100101</v>
      </c>
      <c r="B23" s="35" t="s">
        <v>179</v>
      </c>
      <c r="C23" s="36">
        <v>519.66689999999994</v>
      </c>
      <c r="D23" s="32">
        <v>519.66689999999994</v>
      </c>
      <c r="E23" s="36"/>
    </row>
    <row r="24" spans="1:5" ht="22.5" customHeight="1">
      <c r="A24" s="1">
        <v>2100199</v>
      </c>
      <c r="B24" s="35" t="s">
        <v>180</v>
      </c>
      <c r="C24" s="36">
        <v>1830.8225999999997</v>
      </c>
      <c r="D24" s="32">
        <v>443.32259999999974</v>
      </c>
      <c r="E24" s="36">
        <v>1387.5</v>
      </c>
    </row>
    <row r="25" spans="1:5" ht="22.5" customHeight="1">
      <c r="A25" s="34" t="s">
        <v>161</v>
      </c>
      <c r="B25" s="35" t="s">
        <v>162</v>
      </c>
      <c r="C25" s="32">
        <f>SUM(C26:C31)</f>
        <v>2635.2087200000001</v>
      </c>
      <c r="D25" s="32">
        <f>SUM(D26:D31)</f>
        <v>2422.7087200000001</v>
      </c>
      <c r="E25" s="32">
        <f>SUM(E26:E31)</f>
        <v>212.5</v>
      </c>
    </row>
    <row r="26" spans="1:5" ht="22.5" customHeight="1">
      <c r="A26" s="1">
        <v>2100201</v>
      </c>
      <c r="B26" s="35" t="s">
        <v>181</v>
      </c>
      <c r="C26" s="36">
        <v>1663.3226200000001</v>
      </c>
      <c r="D26" s="32">
        <v>1539.8226200000001</v>
      </c>
      <c r="E26" s="36">
        <v>123.5</v>
      </c>
    </row>
    <row r="27" spans="1:5" ht="22.5" customHeight="1">
      <c r="A27" s="1">
        <v>2100202</v>
      </c>
      <c r="B27" s="35" t="s">
        <v>182</v>
      </c>
      <c r="C27" s="36">
        <v>336.95109999999994</v>
      </c>
      <c r="D27" s="32">
        <v>336.95109999999994</v>
      </c>
      <c r="E27" s="36"/>
    </row>
    <row r="28" spans="1:5" ht="22.5" customHeight="1">
      <c r="A28" s="1">
        <v>2100203</v>
      </c>
      <c r="B28" s="35" t="s">
        <v>183</v>
      </c>
      <c r="C28" s="36">
        <v>439.71340000000004</v>
      </c>
      <c r="D28" s="32">
        <v>425.71340000000004</v>
      </c>
      <c r="E28" s="36">
        <v>14</v>
      </c>
    </row>
    <row r="29" spans="1:5" ht="22.5" customHeight="1">
      <c r="A29" s="39" t="s">
        <v>147</v>
      </c>
      <c r="B29" s="35" t="s">
        <v>184</v>
      </c>
      <c r="C29" s="36">
        <v>0</v>
      </c>
      <c r="D29" s="32">
        <v>0</v>
      </c>
      <c r="E29" s="36">
        <v>0</v>
      </c>
    </row>
    <row r="30" spans="1:5" ht="22.5" customHeight="1">
      <c r="A30" s="1">
        <v>2100208</v>
      </c>
      <c r="B30" s="35" t="s">
        <v>185</v>
      </c>
      <c r="C30" s="36">
        <v>150.22160000000002</v>
      </c>
      <c r="D30" s="32">
        <v>120.22160000000002</v>
      </c>
      <c r="E30" s="36">
        <v>30</v>
      </c>
    </row>
    <row r="31" spans="1:5" ht="22.5" customHeight="1">
      <c r="A31" s="1">
        <v>2100299</v>
      </c>
      <c r="B31" s="35" t="s">
        <v>186</v>
      </c>
      <c r="C31" s="36">
        <v>45</v>
      </c>
      <c r="D31" s="32">
        <v>0</v>
      </c>
      <c r="E31" s="36">
        <v>45</v>
      </c>
    </row>
    <row r="32" spans="1:5" ht="22.5" customHeight="1">
      <c r="A32" s="34" t="s">
        <v>163</v>
      </c>
      <c r="B32" s="35" t="s">
        <v>164</v>
      </c>
      <c r="C32" s="32">
        <f>SUM(C33:C35)</f>
        <v>7301.6592999999993</v>
      </c>
      <c r="D32" s="32">
        <f>SUM(D33:D35)</f>
        <v>3880.0583000000001</v>
      </c>
      <c r="E32" s="32">
        <f>SUM(E33:E35)</f>
        <v>3421.6010000000001</v>
      </c>
    </row>
    <row r="33" spans="1:5" ht="22.5" customHeight="1">
      <c r="A33" s="1">
        <v>2100301</v>
      </c>
      <c r="B33" s="35" t="s">
        <v>187</v>
      </c>
      <c r="C33" s="36">
        <v>612.63430000000005</v>
      </c>
      <c r="D33" s="32">
        <v>612.63430000000005</v>
      </c>
      <c r="E33" s="36"/>
    </row>
    <row r="34" spans="1:5" ht="22.5" customHeight="1">
      <c r="A34" s="1">
        <v>2100302</v>
      </c>
      <c r="B34" s="35" t="s">
        <v>188</v>
      </c>
      <c r="C34" s="36">
        <v>3799.424</v>
      </c>
      <c r="D34" s="32">
        <v>3267.424</v>
      </c>
      <c r="E34" s="36">
        <v>532</v>
      </c>
    </row>
    <row r="35" spans="1:5" ht="22.5" customHeight="1">
      <c r="A35" s="1">
        <v>2100399</v>
      </c>
      <c r="B35" s="35" t="s">
        <v>189</v>
      </c>
      <c r="C35" s="36">
        <v>2889.6010000000001</v>
      </c>
      <c r="D35" s="32">
        <v>0</v>
      </c>
      <c r="E35" s="36">
        <v>2889.6010000000001</v>
      </c>
    </row>
    <row r="36" spans="1:5" ht="22.5" customHeight="1">
      <c r="A36" s="34" t="s">
        <v>165</v>
      </c>
      <c r="B36" s="35" t="s">
        <v>166</v>
      </c>
      <c r="C36" s="32">
        <f>SUM(C37:C44)</f>
        <v>8996.1149710000009</v>
      </c>
      <c r="D36" s="32">
        <f>SUM(D37:D44)</f>
        <v>3162.920900000001</v>
      </c>
      <c r="E36" s="32">
        <f>SUM(E37:E44)</f>
        <v>5833.1940709999999</v>
      </c>
    </row>
    <row r="37" spans="1:5" ht="22.5" customHeight="1">
      <c r="A37" s="1">
        <v>2100401</v>
      </c>
      <c r="B37" s="35" t="s">
        <v>190</v>
      </c>
      <c r="C37" s="36">
        <v>1095.4849999999999</v>
      </c>
      <c r="D37" s="32">
        <v>1061.4849999999999</v>
      </c>
      <c r="E37" s="36">
        <v>34</v>
      </c>
    </row>
    <row r="38" spans="1:5" ht="22.5" customHeight="1">
      <c r="A38" s="1">
        <v>2100402</v>
      </c>
      <c r="B38" s="35" t="s">
        <v>191</v>
      </c>
      <c r="C38" s="36">
        <v>444.26909999999992</v>
      </c>
      <c r="D38" s="32">
        <v>377.95409999999993</v>
      </c>
      <c r="E38" s="36">
        <v>66.314999999999998</v>
      </c>
    </row>
    <row r="39" spans="1:5" ht="22.5" customHeight="1">
      <c r="A39" s="1">
        <v>2100403</v>
      </c>
      <c r="B39" s="35" t="s">
        <v>192</v>
      </c>
      <c r="C39" s="36">
        <v>1378.4026000000013</v>
      </c>
      <c r="D39" s="32">
        <v>1348.4026000000013</v>
      </c>
      <c r="E39" s="36">
        <v>30</v>
      </c>
    </row>
    <row r="40" spans="1:5" ht="22.5" customHeight="1">
      <c r="A40" s="1">
        <v>2100406</v>
      </c>
      <c r="B40" s="35" t="s">
        <v>193</v>
      </c>
      <c r="C40" s="36">
        <v>625.07920000000001</v>
      </c>
      <c r="D40" s="32">
        <v>375.07920000000001</v>
      </c>
      <c r="E40" s="36">
        <v>250</v>
      </c>
    </row>
    <row r="41" spans="1:5" ht="22.5" customHeight="1">
      <c r="A41" s="1">
        <v>2100408</v>
      </c>
      <c r="B41" s="35" t="s">
        <v>194</v>
      </c>
      <c r="C41" s="36">
        <v>4195.3670520000005</v>
      </c>
      <c r="D41" s="32">
        <v>0</v>
      </c>
      <c r="E41" s="36">
        <v>4195.3670520000005</v>
      </c>
    </row>
    <row r="42" spans="1:5" ht="22.5" customHeight="1">
      <c r="A42" s="1">
        <v>2100409</v>
      </c>
      <c r="B42" s="35" t="s">
        <v>195</v>
      </c>
      <c r="C42" s="36">
        <v>308.19991900000002</v>
      </c>
      <c r="D42" s="32">
        <v>0</v>
      </c>
      <c r="E42" s="36">
        <v>308.19991900000002</v>
      </c>
    </row>
    <row r="43" spans="1:5" ht="22.5" customHeight="1">
      <c r="A43" s="1">
        <v>2100410</v>
      </c>
      <c r="B43" s="35" t="s">
        <v>196</v>
      </c>
      <c r="C43" s="36">
        <v>20</v>
      </c>
      <c r="D43" s="32">
        <v>0</v>
      </c>
      <c r="E43" s="36">
        <v>20</v>
      </c>
    </row>
    <row r="44" spans="1:5" ht="22.5" customHeight="1">
      <c r="A44" s="1">
        <v>2100499</v>
      </c>
      <c r="B44" s="35" t="s">
        <v>197</v>
      </c>
      <c r="C44" s="36">
        <v>929.31209999999999</v>
      </c>
      <c r="D44" s="32">
        <v>0</v>
      </c>
      <c r="E44" s="36">
        <v>929.31209999999999</v>
      </c>
    </row>
    <row r="45" spans="1:5" ht="22.5" customHeight="1">
      <c r="A45" s="34" t="s">
        <v>167</v>
      </c>
      <c r="B45" s="35" t="s">
        <v>168</v>
      </c>
      <c r="C45" s="32">
        <f>SUM(C46)</f>
        <v>50</v>
      </c>
      <c r="D45" s="32">
        <f>SUM(D46)</f>
        <v>0</v>
      </c>
      <c r="E45" s="32">
        <f>SUM(E46)</f>
        <v>50</v>
      </c>
    </row>
    <row r="46" spans="1:5" ht="22.5" customHeight="1">
      <c r="A46" s="1">
        <v>2100601</v>
      </c>
      <c r="B46" s="35" t="s">
        <v>198</v>
      </c>
      <c r="C46" s="36">
        <v>50</v>
      </c>
      <c r="D46" s="32">
        <v>0</v>
      </c>
      <c r="E46" s="36">
        <v>50</v>
      </c>
    </row>
    <row r="47" spans="1:5" ht="22.5" customHeight="1">
      <c r="A47" s="34" t="s">
        <v>169</v>
      </c>
      <c r="B47" s="35" t="s">
        <v>170</v>
      </c>
      <c r="C47" s="32">
        <f>SUM(C48:C50)</f>
        <v>5816.1330000000007</v>
      </c>
      <c r="D47" s="32">
        <f>SUM(D48:D50)</f>
        <v>67.710999999999984</v>
      </c>
      <c r="E47" s="32">
        <f>SUM(E48:E50)</f>
        <v>5748.4220000000005</v>
      </c>
    </row>
    <row r="48" spans="1:5" ht="22.5" customHeight="1">
      <c r="A48" s="1">
        <v>2100716</v>
      </c>
      <c r="B48" s="35" t="s">
        <v>199</v>
      </c>
      <c r="C48" s="36">
        <v>67.710999999999984</v>
      </c>
      <c r="D48" s="32">
        <v>67.710999999999984</v>
      </c>
      <c r="E48" s="36"/>
    </row>
    <row r="49" spans="1:5" ht="22.5" customHeight="1">
      <c r="A49" s="1">
        <v>2100717</v>
      </c>
      <c r="B49" s="35" t="s">
        <v>200</v>
      </c>
      <c r="C49" s="36">
        <v>5635.4220000000005</v>
      </c>
      <c r="D49" s="32">
        <v>0</v>
      </c>
      <c r="E49" s="36">
        <v>5635.4220000000005</v>
      </c>
    </row>
    <row r="50" spans="1:5" ht="22.5" customHeight="1">
      <c r="A50" s="1">
        <v>2100799</v>
      </c>
      <c r="B50" s="35" t="s">
        <v>201</v>
      </c>
      <c r="C50" s="36">
        <v>113</v>
      </c>
      <c r="D50" s="32">
        <v>0</v>
      </c>
      <c r="E50" s="36">
        <v>113</v>
      </c>
    </row>
    <row r="51" spans="1:5" ht="22.5" customHeight="1">
      <c r="A51" s="34" t="s">
        <v>171</v>
      </c>
      <c r="B51" s="35" t="s">
        <v>172</v>
      </c>
      <c r="C51" s="32">
        <f>SUM(C52:C53)</f>
        <v>632.68289500000014</v>
      </c>
      <c r="D51" s="32">
        <f>SUM(D52:D53)</f>
        <v>632.68289500000014</v>
      </c>
      <c r="E51" s="32">
        <f>SUM(E52:E53)</f>
        <v>0</v>
      </c>
    </row>
    <row r="52" spans="1:5" ht="22.5" customHeight="1">
      <c r="A52" s="1">
        <v>2101101</v>
      </c>
      <c r="B52" s="35" t="s">
        <v>202</v>
      </c>
      <c r="C52" s="36">
        <v>41.895600000000002</v>
      </c>
      <c r="D52" s="32">
        <v>41.895600000000002</v>
      </c>
      <c r="E52" s="36"/>
    </row>
    <row r="53" spans="1:5" ht="22.5" customHeight="1">
      <c r="A53" s="1">
        <v>2101102</v>
      </c>
      <c r="B53" s="35" t="s">
        <v>203</v>
      </c>
      <c r="C53" s="36">
        <v>590.78729500000009</v>
      </c>
      <c r="D53" s="32">
        <v>590.78729500000009</v>
      </c>
      <c r="E53" s="36"/>
    </row>
    <row r="54" spans="1:5" ht="22.5" customHeight="1">
      <c r="A54" s="34" t="s">
        <v>209</v>
      </c>
      <c r="B54" s="35" t="s">
        <v>210</v>
      </c>
      <c r="C54" s="32">
        <f>SUM(C55)</f>
        <v>60</v>
      </c>
      <c r="D54" s="32">
        <f>SUM(D55)</f>
        <v>0</v>
      </c>
      <c r="E54" s="32">
        <f>SUM(E55)</f>
        <v>60</v>
      </c>
    </row>
    <row r="55" spans="1:5" ht="22.5" customHeight="1">
      <c r="A55" s="1">
        <v>2101504</v>
      </c>
      <c r="B55" s="35" t="s">
        <v>204</v>
      </c>
      <c r="C55" s="36">
        <v>60</v>
      </c>
      <c r="D55" s="32">
        <v>0</v>
      </c>
      <c r="E55" s="36">
        <v>60</v>
      </c>
    </row>
    <row r="56" spans="1:5" ht="22.5" customHeight="1">
      <c r="A56" s="34" t="s">
        <v>207</v>
      </c>
      <c r="B56" s="35" t="s">
        <v>208</v>
      </c>
      <c r="C56" s="32">
        <f>SUM(C57)</f>
        <v>359.46240399999999</v>
      </c>
      <c r="D56" s="32">
        <f>SUM(D57)</f>
        <v>0</v>
      </c>
      <c r="E56" s="32">
        <f>SUM(E57)</f>
        <v>359.46240399999999</v>
      </c>
    </row>
    <row r="57" spans="1:5" ht="22.5" customHeight="1">
      <c r="A57" s="1">
        <v>2109901</v>
      </c>
      <c r="B57" s="35" t="s">
        <v>205</v>
      </c>
      <c r="C57" s="36">
        <v>359.46240399999999</v>
      </c>
      <c r="D57" s="32">
        <v>0</v>
      </c>
      <c r="E57" s="36">
        <v>359.46240399999999</v>
      </c>
    </row>
    <row r="58" spans="1:5" ht="22.5" customHeight="1">
      <c r="A58" s="34" t="s">
        <v>151</v>
      </c>
      <c r="B58" s="35" t="s">
        <v>152</v>
      </c>
      <c r="C58" s="32">
        <v>1196.3251599999996</v>
      </c>
      <c r="D58" s="32">
        <v>1196.3251599999996</v>
      </c>
      <c r="E58" s="32"/>
    </row>
    <row r="59" spans="1:5" ht="22.5" customHeight="1">
      <c r="A59" s="34" t="s">
        <v>211</v>
      </c>
      <c r="B59" s="35" t="s">
        <v>212</v>
      </c>
      <c r="C59" s="32">
        <v>1196.3251599999996</v>
      </c>
      <c r="D59" s="32">
        <v>1196.3251599999996</v>
      </c>
      <c r="E59" s="32"/>
    </row>
    <row r="60" spans="1:5" ht="22.5" customHeight="1">
      <c r="A60" s="1">
        <v>2210201</v>
      </c>
      <c r="B60" s="35" t="s">
        <v>206</v>
      </c>
      <c r="C60" s="36">
        <v>1196.3251599999996</v>
      </c>
      <c r="D60" s="32">
        <v>1196.3251599999996</v>
      </c>
      <c r="E60" s="36"/>
    </row>
  </sheetData>
  <mergeCells count="4">
    <mergeCell ref="A2:E2"/>
    <mergeCell ref="A4:B4"/>
    <mergeCell ref="C4:E4"/>
    <mergeCell ref="A6:B6"/>
  </mergeCells>
  <phoneticPr fontId="2" type="noConversion"/>
  <pageMargins left="0.70866141732283472" right="0.70866141732283472" top="0.78" bottom="0.5600000000000000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57"/>
  <sheetViews>
    <sheetView topLeftCell="A37" workbookViewId="0">
      <selection activeCell="B62" sqref="B62"/>
    </sheetView>
  </sheetViews>
  <sheetFormatPr defaultRowHeight="13.5"/>
  <cols>
    <col min="1" max="1" width="13.375" customWidth="1"/>
    <col min="2" max="2" width="25.375" customWidth="1"/>
    <col min="3" max="3" width="12.75" bestFit="1" customWidth="1"/>
    <col min="4" max="5" width="14.75" customWidth="1"/>
  </cols>
  <sheetData>
    <row r="1" spans="1:5" ht="20.25">
      <c r="A1" s="18" t="s">
        <v>30</v>
      </c>
    </row>
    <row r="2" spans="1:5" ht="27">
      <c r="A2" s="65" t="s">
        <v>31</v>
      </c>
      <c r="B2" s="65"/>
      <c r="C2" s="65"/>
      <c r="D2" s="65"/>
      <c r="E2" s="65"/>
    </row>
    <row r="3" spans="1:5">
      <c r="E3" t="s">
        <v>38</v>
      </c>
    </row>
    <row r="4" spans="1:5" s="9" customFormat="1" ht="23.25" customHeight="1">
      <c r="A4" s="67" t="s">
        <v>32</v>
      </c>
      <c r="B4" s="68"/>
      <c r="C4" s="67" t="s">
        <v>34</v>
      </c>
      <c r="D4" s="69"/>
      <c r="E4" s="68"/>
    </row>
    <row r="5" spans="1:5" s="9" customFormat="1" ht="23.25" customHeight="1">
      <c r="A5" s="8" t="s">
        <v>33</v>
      </c>
      <c r="B5" s="8" t="s">
        <v>24</v>
      </c>
      <c r="C5" s="8" t="s">
        <v>26</v>
      </c>
      <c r="D5" s="8" t="s">
        <v>35</v>
      </c>
      <c r="E5" s="8" t="s">
        <v>36</v>
      </c>
    </row>
    <row r="6" spans="1:5" ht="23.25" customHeight="1">
      <c r="A6" s="70" t="s">
        <v>54</v>
      </c>
      <c r="B6" s="71"/>
      <c r="C6" s="33">
        <f>C7+C20+C48+C56</f>
        <v>14881.317368</v>
      </c>
      <c r="D6" s="33">
        <f>D7+D20+D48+D56</f>
        <v>13438.577768000001</v>
      </c>
      <c r="E6" s="33">
        <f>E7+E20+E48+E56</f>
        <v>1442.7396000000001</v>
      </c>
    </row>
    <row r="7" spans="1:5" ht="23.25" customHeight="1">
      <c r="A7" s="37" t="s">
        <v>213</v>
      </c>
      <c r="B7" s="37" t="s">
        <v>214</v>
      </c>
      <c r="C7" s="33">
        <f>SUM(D7:E7)</f>
        <v>12456.866148000001</v>
      </c>
      <c r="D7" s="33">
        <f>SUM(D8:D19)</f>
        <v>12456.866148000001</v>
      </c>
      <c r="E7" s="33">
        <f>SUM(E8:E19)</f>
        <v>0</v>
      </c>
    </row>
    <row r="8" spans="1:5" ht="23.25" customHeight="1">
      <c r="A8" s="37" t="s">
        <v>215</v>
      </c>
      <c r="B8" s="37" t="s">
        <v>216</v>
      </c>
      <c r="C8" s="33">
        <f t="shared" ref="C8:C57" si="0">SUM(D8:E8)</f>
        <v>3169.9151000000002</v>
      </c>
      <c r="D8" s="33">
        <v>3169.9151000000002</v>
      </c>
      <c r="E8" s="33">
        <v>0</v>
      </c>
    </row>
    <row r="9" spans="1:5" ht="23.25" customHeight="1">
      <c r="A9" s="37" t="s">
        <v>217</v>
      </c>
      <c r="B9" s="37" t="s">
        <v>218</v>
      </c>
      <c r="C9" s="33">
        <f t="shared" si="0"/>
        <v>403.68153999999998</v>
      </c>
      <c r="D9" s="33">
        <v>403.68153999999998</v>
      </c>
      <c r="E9" s="33">
        <v>0</v>
      </c>
    </row>
    <row r="10" spans="1:5" ht="23.25" customHeight="1">
      <c r="A10" s="37" t="s">
        <v>219</v>
      </c>
      <c r="B10" s="37" t="s">
        <v>220</v>
      </c>
      <c r="C10" s="33">
        <f t="shared" si="0"/>
        <v>32.496000000000002</v>
      </c>
      <c r="D10" s="33">
        <v>32.496000000000002</v>
      </c>
      <c r="E10" s="33">
        <v>0</v>
      </c>
    </row>
    <row r="11" spans="1:5" ht="23.25" customHeight="1">
      <c r="A11" s="40" t="s">
        <v>221</v>
      </c>
      <c r="B11" s="37" t="s">
        <v>222</v>
      </c>
      <c r="C11" s="33">
        <f t="shared" si="0"/>
        <v>5361.5722599999999</v>
      </c>
      <c r="D11" s="33">
        <v>5361.5722599999999</v>
      </c>
      <c r="E11" s="33">
        <v>0</v>
      </c>
    </row>
    <row r="12" spans="1:5" ht="23.25" customHeight="1">
      <c r="A12" s="40" t="s">
        <v>223</v>
      </c>
      <c r="B12" s="41" t="s">
        <v>224</v>
      </c>
      <c r="C12" s="33">
        <f t="shared" si="0"/>
        <v>1006.8942620000003</v>
      </c>
      <c r="D12" s="33">
        <v>1006.8942620000003</v>
      </c>
      <c r="E12" s="33">
        <v>0</v>
      </c>
    </row>
    <row r="13" spans="1:5" ht="23.25" customHeight="1">
      <c r="A13" s="40" t="s">
        <v>225</v>
      </c>
      <c r="B13" s="37" t="s">
        <v>226</v>
      </c>
      <c r="C13" s="33">
        <f t="shared" si="0"/>
        <v>503.42712099999994</v>
      </c>
      <c r="D13" s="33">
        <v>503.42712099999994</v>
      </c>
      <c r="E13" s="33">
        <v>0</v>
      </c>
    </row>
    <row r="14" spans="1:5" ht="23.25" customHeight="1">
      <c r="A14" s="40" t="s">
        <v>227</v>
      </c>
      <c r="B14" s="37" t="s">
        <v>228</v>
      </c>
      <c r="C14" s="33">
        <f t="shared" si="0"/>
        <v>628.55489500000022</v>
      </c>
      <c r="D14" s="33">
        <v>628.55489500000022</v>
      </c>
      <c r="E14" s="33">
        <v>0</v>
      </c>
    </row>
    <row r="15" spans="1:5" ht="23.25" customHeight="1">
      <c r="A15" s="40" t="s">
        <v>229</v>
      </c>
      <c r="B15" s="37" t="s">
        <v>230</v>
      </c>
      <c r="C15" s="33">
        <f t="shared" si="0"/>
        <v>0</v>
      </c>
      <c r="D15" s="33"/>
      <c r="E15" s="33">
        <v>0</v>
      </c>
    </row>
    <row r="16" spans="1:5" ht="23.25" customHeight="1">
      <c r="A16" s="40" t="s">
        <v>231</v>
      </c>
      <c r="B16" s="37" t="s">
        <v>232</v>
      </c>
      <c r="C16" s="33">
        <f t="shared" si="0"/>
        <v>18.879809999999999</v>
      </c>
      <c r="D16" s="33">
        <v>18.879809999999999</v>
      </c>
      <c r="E16" s="33">
        <v>0</v>
      </c>
    </row>
    <row r="17" spans="1:5" ht="23.25" customHeight="1">
      <c r="A17" s="40" t="s">
        <v>233</v>
      </c>
      <c r="B17" s="37" t="s">
        <v>234</v>
      </c>
      <c r="C17" s="33">
        <f t="shared" si="0"/>
        <v>1196.3251599999996</v>
      </c>
      <c r="D17" s="33">
        <v>1196.3251599999996</v>
      </c>
      <c r="E17" s="33">
        <v>0</v>
      </c>
    </row>
    <row r="18" spans="1:5" ht="23.25" customHeight="1">
      <c r="A18" s="40" t="s">
        <v>235</v>
      </c>
      <c r="B18" s="37" t="s">
        <v>236</v>
      </c>
      <c r="C18" s="33">
        <f t="shared" si="0"/>
        <v>135.11999999999992</v>
      </c>
      <c r="D18" s="33">
        <v>135.11999999999992</v>
      </c>
      <c r="E18" s="33">
        <v>0</v>
      </c>
    </row>
    <row r="19" spans="1:5" ht="23.25" customHeight="1">
      <c r="A19" s="37" t="s">
        <v>237</v>
      </c>
      <c r="B19" s="37" t="s">
        <v>238</v>
      </c>
      <c r="C19" s="33">
        <f t="shared" si="0"/>
        <v>0</v>
      </c>
      <c r="D19" s="33">
        <v>0</v>
      </c>
      <c r="E19" s="33">
        <v>0</v>
      </c>
    </row>
    <row r="20" spans="1:5" ht="23.25" customHeight="1">
      <c r="A20" s="37" t="s">
        <v>239</v>
      </c>
      <c r="B20" s="37" t="s">
        <v>240</v>
      </c>
      <c r="C20" s="33">
        <f>SUM(D20:E20)</f>
        <v>1432.4996000000001</v>
      </c>
      <c r="D20" s="33">
        <f>SUM(D21:D47)</f>
        <v>0</v>
      </c>
      <c r="E20" s="33">
        <f>SUM(E21:E47)</f>
        <v>1432.4996000000001</v>
      </c>
    </row>
    <row r="21" spans="1:5" ht="23.25" customHeight="1">
      <c r="A21" s="37" t="s">
        <v>241</v>
      </c>
      <c r="B21" s="37" t="s">
        <v>242</v>
      </c>
      <c r="C21" s="33">
        <f t="shared" si="0"/>
        <v>139.22900000000001</v>
      </c>
      <c r="D21" s="33">
        <v>0</v>
      </c>
      <c r="E21" s="33">
        <v>139.22900000000001</v>
      </c>
    </row>
    <row r="22" spans="1:5" ht="23.25" customHeight="1">
      <c r="A22" s="37" t="s">
        <v>243</v>
      </c>
      <c r="B22" s="37" t="s">
        <v>244</v>
      </c>
      <c r="C22" s="33">
        <f t="shared" si="0"/>
        <v>9.2200000000000006</v>
      </c>
      <c r="D22" s="33">
        <v>0</v>
      </c>
      <c r="E22" s="33">
        <v>9.2200000000000006</v>
      </c>
    </row>
    <row r="23" spans="1:5" ht="23.25" customHeight="1">
      <c r="A23" s="37" t="s">
        <v>245</v>
      </c>
      <c r="B23" s="37" t="s">
        <v>246</v>
      </c>
      <c r="C23" s="33">
        <f t="shared" si="0"/>
        <v>0</v>
      </c>
      <c r="D23" s="33">
        <v>0</v>
      </c>
      <c r="E23" s="33">
        <v>0</v>
      </c>
    </row>
    <row r="24" spans="1:5" ht="23.25" customHeight="1">
      <c r="A24" s="37" t="s">
        <v>247</v>
      </c>
      <c r="B24" s="37" t="s">
        <v>248</v>
      </c>
      <c r="C24" s="33">
        <f t="shared" si="0"/>
        <v>0</v>
      </c>
      <c r="D24" s="33">
        <v>0</v>
      </c>
      <c r="E24" s="33">
        <v>0</v>
      </c>
    </row>
    <row r="25" spans="1:5" ht="23.25" customHeight="1">
      <c r="A25" s="37" t="s">
        <v>249</v>
      </c>
      <c r="B25" s="37" t="s">
        <v>250</v>
      </c>
      <c r="C25" s="33">
        <f t="shared" si="0"/>
        <v>16.294</v>
      </c>
      <c r="D25" s="33">
        <v>0</v>
      </c>
      <c r="E25" s="33">
        <v>16.294</v>
      </c>
    </row>
    <row r="26" spans="1:5" ht="23.25" customHeight="1">
      <c r="A26" s="37" t="s">
        <v>251</v>
      </c>
      <c r="B26" s="37" t="s">
        <v>252</v>
      </c>
      <c r="C26" s="33">
        <f t="shared" si="0"/>
        <v>68.873699999999999</v>
      </c>
      <c r="D26" s="33">
        <v>0</v>
      </c>
      <c r="E26" s="33">
        <v>68.873699999999999</v>
      </c>
    </row>
    <row r="27" spans="1:5" ht="23.25" customHeight="1">
      <c r="A27" s="37" t="s">
        <v>253</v>
      </c>
      <c r="B27" s="37" t="s">
        <v>254</v>
      </c>
      <c r="C27" s="33">
        <f t="shared" si="0"/>
        <v>50.866399999999999</v>
      </c>
      <c r="D27" s="33">
        <v>0</v>
      </c>
      <c r="E27" s="33">
        <v>50.866399999999999</v>
      </c>
    </row>
    <row r="28" spans="1:5" ht="23.25" customHeight="1">
      <c r="A28" s="37" t="s">
        <v>255</v>
      </c>
      <c r="B28" s="37" t="s">
        <v>256</v>
      </c>
      <c r="C28" s="33">
        <f t="shared" si="0"/>
        <v>0</v>
      </c>
      <c r="D28" s="33">
        <v>0</v>
      </c>
      <c r="E28" s="33"/>
    </row>
    <row r="29" spans="1:5" ht="23.25" customHeight="1">
      <c r="A29" s="37" t="s">
        <v>257</v>
      </c>
      <c r="B29" s="37" t="s">
        <v>258</v>
      </c>
      <c r="C29" s="33">
        <f t="shared" si="0"/>
        <v>19.260000000000002</v>
      </c>
      <c r="D29" s="33">
        <v>0</v>
      </c>
      <c r="E29" s="33">
        <v>19.260000000000002</v>
      </c>
    </row>
    <row r="30" spans="1:5" ht="23.25" customHeight="1">
      <c r="A30" s="37" t="s">
        <v>259</v>
      </c>
      <c r="B30" s="37" t="s">
        <v>260</v>
      </c>
      <c r="C30" s="33">
        <f t="shared" si="0"/>
        <v>359.93400000000003</v>
      </c>
      <c r="D30" s="33">
        <v>0</v>
      </c>
      <c r="E30" s="33">
        <v>359.93400000000003</v>
      </c>
    </row>
    <row r="31" spans="1:5" ht="23.25" customHeight="1">
      <c r="A31" s="37" t="s">
        <v>261</v>
      </c>
      <c r="B31" s="37" t="s">
        <v>262</v>
      </c>
      <c r="C31" s="33">
        <f t="shared" si="0"/>
        <v>0</v>
      </c>
      <c r="D31" s="33">
        <v>0</v>
      </c>
      <c r="E31" s="33">
        <v>0</v>
      </c>
    </row>
    <row r="32" spans="1:5" ht="23.25" customHeight="1">
      <c r="A32" s="37" t="s">
        <v>263</v>
      </c>
      <c r="B32" s="37" t="s">
        <v>264</v>
      </c>
      <c r="C32" s="33">
        <f t="shared" si="0"/>
        <v>124</v>
      </c>
      <c r="D32" s="33">
        <v>0</v>
      </c>
      <c r="E32" s="33">
        <v>124</v>
      </c>
    </row>
    <row r="33" spans="1:5" ht="23.25" customHeight="1">
      <c r="A33" s="37" t="s">
        <v>265</v>
      </c>
      <c r="B33" s="37" t="s">
        <v>266</v>
      </c>
      <c r="C33" s="33">
        <f t="shared" si="0"/>
        <v>7.06</v>
      </c>
      <c r="D33" s="33">
        <v>0</v>
      </c>
      <c r="E33" s="33">
        <v>7.06</v>
      </c>
    </row>
    <row r="34" spans="1:5" ht="23.25" customHeight="1">
      <c r="A34" s="37" t="s">
        <v>267</v>
      </c>
      <c r="B34" s="37" t="s">
        <v>268</v>
      </c>
      <c r="C34" s="33">
        <f t="shared" si="0"/>
        <v>23.79</v>
      </c>
      <c r="D34" s="33">
        <v>0</v>
      </c>
      <c r="E34" s="33">
        <v>23.79</v>
      </c>
    </row>
    <row r="35" spans="1:5" ht="23.25" customHeight="1">
      <c r="A35" s="37" t="s">
        <v>269</v>
      </c>
      <c r="B35" s="37" t="s">
        <v>270</v>
      </c>
      <c r="C35" s="33">
        <f t="shared" si="0"/>
        <v>93.930399999999992</v>
      </c>
      <c r="D35" s="33">
        <v>0</v>
      </c>
      <c r="E35" s="33">
        <v>93.930399999999992</v>
      </c>
    </row>
    <row r="36" spans="1:5" ht="23.25" customHeight="1">
      <c r="A36" s="37" t="s">
        <v>271</v>
      </c>
      <c r="B36" s="37" t="s">
        <v>272</v>
      </c>
      <c r="C36" s="33">
        <f t="shared" si="0"/>
        <v>26.183</v>
      </c>
      <c r="D36" s="33">
        <v>0</v>
      </c>
      <c r="E36" s="33">
        <v>26.183</v>
      </c>
    </row>
    <row r="37" spans="1:5" ht="23.25" customHeight="1">
      <c r="A37" s="37" t="s">
        <v>273</v>
      </c>
      <c r="B37" s="37" t="s">
        <v>274</v>
      </c>
      <c r="C37" s="33">
        <f t="shared" si="0"/>
        <v>21.13</v>
      </c>
      <c r="D37" s="33">
        <v>0</v>
      </c>
      <c r="E37" s="33">
        <v>21.13</v>
      </c>
    </row>
    <row r="38" spans="1:5" ht="23.25" customHeight="1">
      <c r="A38" s="37" t="s">
        <v>275</v>
      </c>
      <c r="B38" s="37" t="s">
        <v>276</v>
      </c>
      <c r="C38" s="33">
        <f t="shared" si="0"/>
        <v>0</v>
      </c>
      <c r="D38" s="33">
        <v>0</v>
      </c>
      <c r="E38" s="33">
        <v>0</v>
      </c>
    </row>
    <row r="39" spans="1:5" ht="23.25" customHeight="1">
      <c r="A39" s="37" t="s">
        <v>277</v>
      </c>
      <c r="B39" s="37" t="s">
        <v>278</v>
      </c>
      <c r="C39" s="33">
        <f t="shared" si="0"/>
        <v>0</v>
      </c>
      <c r="D39" s="33">
        <v>0</v>
      </c>
      <c r="E39" s="33">
        <v>0</v>
      </c>
    </row>
    <row r="40" spans="1:5" ht="23.25" customHeight="1">
      <c r="A40" s="37" t="s">
        <v>279</v>
      </c>
      <c r="B40" s="37" t="s">
        <v>280</v>
      </c>
      <c r="C40" s="33">
        <f t="shared" si="0"/>
        <v>32.155500000000004</v>
      </c>
      <c r="D40" s="33">
        <v>0</v>
      </c>
      <c r="E40" s="33">
        <v>32.155500000000004</v>
      </c>
    </row>
    <row r="41" spans="1:5" ht="23.25" customHeight="1">
      <c r="A41" s="37" t="s">
        <v>281</v>
      </c>
      <c r="B41" s="37" t="s">
        <v>282</v>
      </c>
      <c r="C41" s="33">
        <f t="shared" si="0"/>
        <v>0</v>
      </c>
      <c r="D41" s="33">
        <v>0</v>
      </c>
      <c r="E41" s="33">
        <v>0</v>
      </c>
    </row>
    <row r="42" spans="1:5" ht="23.25" customHeight="1">
      <c r="A42" s="37" t="s">
        <v>283</v>
      </c>
      <c r="B42" s="37" t="s">
        <v>284</v>
      </c>
      <c r="C42" s="33">
        <f t="shared" si="0"/>
        <v>96.732400000000013</v>
      </c>
      <c r="D42" s="33">
        <v>0</v>
      </c>
      <c r="E42" s="33">
        <v>96.732400000000013</v>
      </c>
    </row>
    <row r="43" spans="1:5" ht="23.25" customHeight="1">
      <c r="A43" s="37" t="s">
        <v>285</v>
      </c>
      <c r="B43" s="37" t="s">
        <v>286</v>
      </c>
      <c r="C43" s="33">
        <f t="shared" si="0"/>
        <v>165.1292</v>
      </c>
      <c r="D43" s="33">
        <v>0</v>
      </c>
      <c r="E43" s="33">
        <v>165.1292</v>
      </c>
    </row>
    <row r="44" spans="1:5" ht="23.25" customHeight="1">
      <c r="A44" s="37" t="s">
        <v>287</v>
      </c>
      <c r="B44" s="37" t="s">
        <v>288</v>
      </c>
      <c r="C44" s="33">
        <f t="shared" si="0"/>
        <v>44.56</v>
      </c>
      <c r="D44" s="33">
        <v>0</v>
      </c>
      <c r="E44" s="33">
        <v>44.56</v>
      </c>
    </row>
    <row r="45" spans="1:5" ht="23.25" customHeight="1">
      <c r="A45" s="37" t="s">
        <v>289</v>
      </c>
      <c r="B45" s="37" t="s">
        <v>290</v>
      </c>
      <c r="C45" s="33">
        <f t="shared" si="0"/>
        <v>45.341999999999999</v>
      </c>
      <c r="D45" s="33">
        <v>0</v>
      </c>
      <c r="E45" s="33">
        <v>45.341999999999999</v>
      </c>
    </row>
    <row r="46" spans="1:5" ht="23.25" customHeight="1">
      <c r="A46" s="37" t="s">
        <v>291</v>
      </c>
      <c r="B46" s="37" t="s">
        <v>292</v>
      </c>
      <c r="C46" s="33">
        <f t="shared" si="0"/>
        <v>0</v>
      </c>
      <c r="D46" s="33">
        <v>0</v>
      </c>
      <c r="E46" s="33">
        <v>0</v>
      </c>
    </row>
    <row r="47" spans="1:5" ht="23.25" customHeight="1">
      <c r="A47" s="37" t="s">
        <v>293</v>
      </c>
      <c r="B47" s="37" t="s">
        <v>294</v>
      </c>
      <c r="C47" s="33">
        <f t="shared" si="0"/>
        <v>88.81</v>
      </c>
      <c r="D47" s="33">
        <v>0</v>
      </c>
      <c r="E47" s="33">
        <v>88.81</v>
      </c>
    </row>
    <row r="48" spans="1:5" ht="23.25" customHeight="1">
      <c r="A48" s="37" t="s">
        <v>295</v>
      </c>
      <c r="B48" s="37" t="s">
        <v>296</v>
      </c>
      <c r="C48" s="33">
        <f t="shared" si="0"/>
        <v>981.71161999999958</v>
      </c>
      <c r="D48" s="33">
        <f>SUM(D49:D55)</f>
        <v>981.71161999999958</v>
      </c>
      <c r="E48" s="33">
        <f>SUM(E49:E55)</f>
        <v>0</v>
      </c>
    </row>
    <row r="49" spans="1:5" ht="23.25" customHeight="1">
      <c r="A49" s="37" t="s">
        <v>297</v>
      </c>
      <c r="B49" s="37" t="s">
        <v>298</v>
      </c>
      <c r="C49" s="33">
        <f t="shared" si="0"/>
        <v>10.9476</v>
      </c>
      <c r="D49" s="33">
        <v>10.9476</v>
      </c>
      <c r="E49" s="33">
        <v>0</v>
      </c>
    </row>
    <row r="50" spans="1:5" ht="23.25" customHeight="1">
      <c r="A50" s="37" t="s">
        <v>299</v>
      </c>
      <c r="B50" s="37" t="s">
        <v>300</v>
      </c>
      <c r="C50" s="33">
        <f t="shared" si="0"/>
        <v>0</v>
      </c>
      <c r="D50" s="33">
        <v>0</v>
      </c>
      <c r="E50" s="33">
        <v>0</v>
      </c>
    </row>
    <row r="51" spans="1:5" ht="23.25" customHeight="1">
      <c r="A51" s="37" t="s">
        <v>301</v>
      </c>
      <c r="B51" s="37" t="s">
        <v>302</v>
      </c>
      <c r="C51" s="33">
        <f t="shared" si="0"/>
        <v>0</v>
      </c>
      <c r="D51" s="33">
        <v>0</v>
      </c>
      <c r="E51" s="33">
        <v>0</v>
      </c>
    </row>
    <row r="52" spans="1:5" ht="23.25" customHeight="1">
      <c r="A52" s="37" t="s">
        <v>303</v>
      </c>
      <c r="B52" s="37" t="s">
        <v>304</v>
      </c>
      <c r="C52" s="33">
        <f t="shared" si="0"/>
        <v>24.810919999999996</v>
      </c>
      <c r="D52" s="33">
        <v>24.810919999999996</v>
      </c>
      <c r="E52" s="33">
        <v>0</v>
      </c>
    </row>
    <row r="53" spans="1:5" ht="23.25" customHeight="1">
      <c r="A53" s="37" t="s">
        <v>305</v>
      </c>
      <c r="B53" s="37" t="s">
        <v>306</v>
      </c>
      <c r="C53" s="33"/>
      <c r="D53" s="33">
        <v>98.859999999999957</v>
      </c>
      <c r="E53" s="33">
        <v>0</v>
      </c>
    </row>
    <row r="54" spans="1:5" ht="23.25" customHeight="1">
      <c r="A54" s="37" t="s">
        <v>307</v>
      </c>
      <c r="B54" s="37" t="s">
        <v>308</v>
      </c>
      <c r="C54" s="33">
        <f t="shared" si="0"/>
        <v>0.68379999999999996</v>
      </c>
      <c r="D54" s="33">
        <v>0.68379999999999996</v>
      </c>
      <c r="E54" s="33">
        <v>0</v>
      </c>
    </row>
    <row r="55" spans="1:5" ht="23.25" customHeight="1">
      <c r="A55" s="37" t="s">
        <v>309</v>
      </c>
      <c r="B55" s="37" t="s">
        <v>310</v>
      </c>
      <c r="C55" s="33">
        <f>SUM(D55:E55)</f>
        <v>846.40929999999958</v>
      </c>
      <c r="D55" s="33">
        <v>846.40929999999958</v>
      </c>
      <c r="E55" s="33">
        <v>0</v>
      </c>
    </row>
    <row r="56" spans="1:5" ht="23.25" customHeight="1">
      <c r="A56" s="42">
        <v>310</v>
      </c>
      <c r="B56" s="37" t="s">
        <v>311</v>
      </c>
      <c r="C56" s="33">
        <f>SUM(C57)</f>
        <v>10.24</v>
      </c>
      <c r="D56" s="33">
        <f>SUM(D57)</f>
        <v>0</v>
      </c>
      <c r="E56" s="33">
        <f>SUM(E57)</f>
        <v>10.24</v>
      </c>
    </row>
    <row r="57" spans="1:5" ht="23.25" customHeight="1">
      <c r="A57" s="37" t="s">
        <v>312</v>
      </c>
      <c r="B57" s="37" t="s">
        <v>313</v>
      </c>
      <c r="C57" s="33">
        <f t="shared" si="0"/>
        <v>10.24</v>
      </c>
      <c r="D57" s="33"/>
      <c r="E57" s="33">
        <v>10.24</v>
      </c>
    </row>
  </sheetData>
  <mergeCells count="4">
    <mergeCell ref="A2:E2"/>
    <mergeCell ref="A4:B4"/>
    <mergeCell ref="C4:E4"/>
    <mergeCell ref="A6:B6"/>
  </mergeCells>
  <phoneticPr fontId="2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7"/>
  <sheetViews>
    <sheetView workbookViewId="0">
      <selection activeCell="D14" sqref="D14"/>
    </sheetView>
  </sheetViews>
  <sheetFormatPr defaultRowHeight="13.5"/>
  <cols>
    <col min="1" max="1" width="10.75" customWidth="1"/>
    <col min="2" max="2" width="12.125" customWidth="1"/>
    <col min="3" max="3" width="14.75" customWidth="1"/>
    <col min="4" max="4" width="15" customWidth="1"/>
    <col min="5" max="5" width="16" customWidth="1"/>
    <col min="6" max="6" width="18" customWidth="1"/>
  </cols>
  <sheetData>
    <row r="1" spans="1:6" ht="20.25">
      <c r="A1" s="18" t="s">
        <v>37</v>
      </c>
    </row>
    <row r="2" spans="1:6" ht="27">
      <c r="A2" s="65" t="s">
        <v>39</v>
      </c>
      <c r="B2" s="65"/>
      <c r="C2" s="65"/>
      <c r="D2" s="65"/>
      <c r="E2" s="65"/>
      <c r="F2" s="65"/>
    </row>
    <row r="3" spans="1:6">
      <c r="F3" t="s">
        <v>45</v>
      </c>
    </row>
    <row r="4" spans="1:6" s="6" customFormat="1" ht="27.95" customHeight="1">
      <c r="A4" s="63" t="s">
        <v>25</v>
      </c>
      <c r="B4" s="66"/>
      <c r="C4" s="66"/>
      <c r="D4" s="66"/>
      <c r="E4" s="66"/>
      <c r="F4" s="64"/>
    </row>
    <row r="5" spans="1:6" s="6" customFormat="1" ht="27.95" customHeight="1">
      <c r="A5" s="72" t="s">
        <v>4</v>
      </c>
      <c r="B5" s="73" t="s">
        <v>40</v>
      </c>
      <c r="C5" s="63" t="s">
        <v>41</v>
      </c>
      <c r="D5" s="66"/>
      <c r="E5" s="64"/>
      <c r="F5" s="73" t="s">
        <v>42</v>
      </c>
    </row>
    <row r="6" spans="1:6" s="6" customFormat="1" ht="27.95" customHeight="1">
      <c r="A6" s="72"/>
      <c r="B6" s="74"/>
      <c r="C6" s="3" t="s">
        <v>26</v>
      </c>
      <c r="D6" s="3" t="s">
        <v>43</v>
      </c>
      <c r="E6" s="3" t="s">
        <v>44</v>
      </c>
      <c r="F6" s="74"/>
    </row>
    <row r="7" spans="1:6" ht="27.95" customHeight="1">
      <c r="A7" s="36">
        <v>71.64</v>
      </c>
      <c r="B7" s="36">
        <v>0</v>
      </c>
      <c r="C7" s="36">
        <v>45.46</v>
      </c>
      <c r="D7" s="36">
        <v>0</v>
      </c>
      <c r="E7" s="36">
        <v>45.46</v>
      </c>
      <c r="F7" s="36">
        <v>26.18</v>
      </c>
    </row>
  </sheetData>
  <mergeCells count="6">
    <mergeCell ref="A5:A6"/>
    <mergeCell ref="A2:F2"/>
    <mergeCell ref="A4:F4"/>
    <mergeCell ref="B5:B6"/>
    <mergeCell ref="C5:E5"/>
    <mergeCell ref="F5:F6"/>
  </mergeCells>
  <phoneticPr fontId="2" type="noConversion"/>
  <printOptions horizontalCentered="1"/>
  <pageMargins left="0.70866141732283472" right="0.70866141732283472" top="1.02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2"/>
  <sheetViews>
    <sheetView workbookViewId="0">
      <selection activeCell="C26" sqref="C26"/>
    </sheetView>
  </sheetViews>
  <sheetFormatPr defaultRowHeight="13.5"/>
  <cols>
    <col min="1" max="1" width="15.5" customWidth="1"/>
    <col min="2" max="2" width="54.75" bestFit="1" customWidth="1"/>
    <col min="3" max="3" width="12.125" customWidth="1"/>
    <col min="4" max="4" width="11.25" customWidth="1"/>
    <col min="5" max="5" width="14.875" customWidth="1"/>
  </cols>
  <sheetData>
    <row r="1" spans="1:5" ht="20.25">
      <c r="A1" s="18" t="s">
        <v>46</v>
      </c>
    </row>
    <row r="2" spans="1:5" ht="27">
      <c r="A2" s="65" t="s">
        <v>47</v>
      </c>
      <c r="B2" s="65"/>
      <c r="C2" s="65"/>
      <c r="D2" s="65"/>
      <c r="E2" s="65"/>
    </row>
    <row r="3" spans="1:5">
      <c r="E3" t="s">
        <v>53</v>
      </c>
    </row>
    <row r="4" spans="1:5" s="6" customFormat="1" ht="27.95" customHeight="1">
      <c r="A4" s="75" t="s">
        <v>48</v>
      </c>
      <c r="B4" s="75" t="s">
        <v>24</v>
      </c>
      <c r="C4" s="67" t="s">
        <v>49</v>
      </c>
      <c r="D4" s="69"/>
      <c r="E4" s="68"/>
    </row>
    <row r="5" spans="1:5" s="6" customFormat="1" ht="27.95" customHeight="1">
      <c r="A5" s="76"/>
      <c r="B5" s="76"/>
      <c r="C5" s="8" t="s">
        <v>50</v>
      </c>
      <c r="D5" s="8" t="s">
        <v>51</v>
      </c>
      <c r="E5" s="8" t="s">
        <v>52</v>
      </c>
    </row>
    <row r="6" spans="1:5" ht="27.95" customHeight="1">
      <c r="A6" s="70" t="s">
        <v>4</v>
      </c>
      <c r="B6" s="71"/>
      <c r="C6" s="36">
        <v>7000</v>
      </c>
      <c r="D6" s="36"/>
      <c r="E6" s="36">
        <v>7000</v>
      </c>
    </row>
    <row r="7" spans="1:5" ht="27.95" customHeight="1">
      <c r="A7" s="43">
        <v>212</v>
      </c>
      <c r="B7" s="44" t="s">
        <v>314</v>
      </c>
      <c r="C7" s="36">
        <v>7000</v>
      </c>
      <c r="D7" s="36"/>
      <c r="E7" s="36">
        <v>7000</v>
      </c>
    </row>
    <row r="8" spans="1:5" ht="27.95" customHeight="1">
      <c r="A8" s="34" t="s">
        <v>315</v>
      </c>
      <c r="B8" s="44" t="s">
        <v>316</v>
      </c>
      <c r="C8" s="36">
        <v>7000</v>
      </c>
      <c r="D8" s="36"/>
      <c r="E8" s="36">
        <v>7000</v>
      </c>
    </row>
    <row r="9" spans="1:5" ht="27.95" customHeight="1">
      <c r="A9" s="45">
        <v>2120804</v>
      </c>
      <c r="B9" s="44" t="s">
        <v>317</v>
      </c>
      <c r="C9" s="36">
        <v>7000</v>
      </c>
      <c r="D9" s="36"/>
      <c r="E9" s="36">
        <v>7000</v>
      </c>
    </row>
    <row r="10" spans="1:5" ht="27.95" customHeight="1">
      <c r="A10" s="45"/>
      <c r="B10" s="44"/>
      <c r="C10" s="36"/>
      <c r="D10" s="36"/>
      <c r="E10" s="36"/>
    </row>
    <row r="11" spans="1:5" ht="27.95" customHeight="1">
      <c r="A11" s="1"/>
      <c r="B11" s="1"/>
      <c r="C11" s="1"/>
      <c r="D11" s="1"/>
      <c r="E11" s="1"/>
    </row>
    <row r="12" spans="1:5" ht="24.75" customHeight="1">
      <c r="A12" s="46"/>
    </row>
  </sheetData>
  <mergeCells count="5">
    <mergeCell ref="A2:E2"/>
    <mergeCell ref="A4:A5"/>
    <mergeCell ref="B4:B5"/>
    <mergeCell ref="C4:E4"/>
    <mergeCell ref="A6:B6"/>
  </mergeCells>
  <phoneticPr fontId="2" type="noConversion"/>
  <printOptions horizontalCentered="1"/>
  <pageMargins left="0.70866141732283472" right="0.70866141732283472" top="0.96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19"/>
  <sheetViews>
    <sheetView workbookViewId="0">
      <selection activeCell="G17" sqref="G17"/>
    </sheetView>
  </sheetViews>
  <sheetFormatPr defaultRowHeight="13.5"/>
  <cols>
    <col min="1" max="1" width="29.25" customWidth="1"/>
    <col min="2" max="2" width="15.75" bestFit="1" customWidth="1"/>
    <col min="3" max="3" width="26.625" customWidth="1"/>
    <col min="4" max="4" width="15.75" bestFit="1" customWidth="1"/>
  </cols>
  <sheetData>
    <row r="1" spans="1:4" ht="20.25">
      <c r="A1" s="18" t="s">
        <v>55</v>
      </c>
    </row>
    <row r="2" spans="1:4" ht="27">
      <c r="A2" s="65" t="s">
        <v>56</v>
      </c>
      <c r="B2" s="65"/>
      <c r="C2" s="65"/>
      <c r="D2" s="65"/>
    </row>
    <row r="3" spans="1:4">
      <c r="D3" t="s">
        <v>63</v>
      </c>
    </row>
    <row r="4" spans="1:4" s="9" customFormat="1" ht="27.95" customHeight="1">
      <c r="A4" s="67" t="s">
        <v>0</v>
      </c>
      <c r="B4" s="68"/>
      <c r="C4" s="63" t="s">
        <v>3</v>
      </c>
      <c r="D4" s="64"/>
    </row>
    <row r="5" spans="1:4" s="9" customFormat="1" ht="27.95" customHeight="1">
      <c r="A5" s="8" t="s">
        <v>1</v>
      </c>
      <c r="B5" s="8" t="s">
        <v>2</v>
      </c>
      <c r="C5" s="8" t="s">
        <v>1</v>
      </c>
      <c r="D5" s="8" t="s">
        <v>2</v>
      </c>
    </row>
    <row r="6" spans="1:4" ht="27.95" customHeight="1">
      <c r="A6" s="1" t="s">
        <v>57</v>
      </c>
      <c r="B6" s="36">
        <v>31202.387367999967</v>
      </c>
      <c r="C6" s="1" t="s">
        <v>132</v>
      </c>
      <c r="D6" s="36">
        <v>116.85200000000002</v>
      </c>
    </row>
    <row r="7" spans="1:4" ht="27.95" customHeight="1">
      <c r="A7" s="1" t="s">
        <v>58</v>
      </c>
      <c r="B7" s="36">
        <v>7000</v>
      </c>
      <c r="C7" s="1" t="s">
        <v>133</v>
      </c>
      <c r="D7" s="36">
        <v>4845.4196199999978</v>
      </c>
    </row>
    <row r="8" spans="1:4" ht="27.95" customHeight="1">
      <c r="A8" s="1" t="s">
        <v>59</v>
      </c>
      <c r="B8" s="1"/>
      <c r="C8" s="1" t="s">
        <v>318</v>
      </c>
      <c r="D8" s="36">
        <f>161221.56674-23000</f>
        <v>138221.56674000001</v>
      </c>
    </row>
    <row r="9" spans="1:4" ht="27.95" customHeight="1">
      <c r="A9" s="1" t="s">
        <v>60</v>
      </c>
      <c r="B9" s="36">
        <v>112798.86591700002</v>
      </c>
      <c r="C9" s="1" t="s">
        <v>138</v>
      </c>
      <c r="D9" s="36">
        <v>7000</v>
      </c>
    </row>
    <row r="10" spans="1:4" ht="27.95" customHeight="1">
      <c r="A10" s="1" t="s">
        <v>61</v>
      </c>
      <c r="B10" s="1"/>
      <c r="C10" s="1" t="s">
        <v>136</v>
      </c>
      <c r="D10" s="36">
        <v>2134.3763999999987</v>
      </c>
    </row>
    <row r="11" spans="1:4" ht="27.95" customHeight="1">
      <c r="A11" s="1" t="s">
        <v>62</v>
      </c>
      <c r="B11" s="1"/>
      <c r="C11" s="1"/>
      <c r="D11" s="1"/>
    </row>
    <row r="12" spans="1:4" ht="27.95" customHeight="1">
      <c r="A12" s="1"/>
      <c r="B12" s="1"/>
      <c r="C12" s="1"/>
      <c r="D12" s="1"/>
    </row>
    <row r="13" spans="1:4" ht="27.95" customHeight="1">
      <c r="A13" s="1"/>
      <c r="B13" s="1"/>
      <c r="C13" s="1"/>
      <c r="D13" s="1"/>
    </row>
    <row r="14" spans="1:4" ht="27.95" customHeight="1">
      <c r="A14" s="1"/>
      <c r="B14" s="1"/>
      <c r="C14" s="1"/>
      <c r="D14" s="1"/>
    </row>
    <row r="15" spans="1:4" ht="27.95" customHeight="1">
      <c r="A15" s="1"/>
      <c r="B15" s="1"/>
      <c r="C15" s="1"/>
      <c r="D15" s="1"/>
    </row>
    <row r="16" spans="1:4" s="6" customFormat="1" ht="27.95" customHeight="1">
      <c r="A16" s="7" t="s">
        <v>64</v>
      </c>
      <c r="B16" s="47">
        <f>SUM(B6:B15)</f>
        <v>151001.25328499998</v>
      </c>
      <c r="C16" s="7" t="s">
        <v>65</v>
      </c>
      <c r="D16" s="47">
        <f>SUM(D6:D15)</f>
        <v>152318.21476</v>
      </c>
    </row>
    <row r="17" spans="1:4" ht="27.95" customHeight="1">
      <c r="A17" s="1" t="s">
        <v>66</v>
      </c>
      <c r="B17" s="1"/>
      <c r="C17" s="1" t="s">
        <v>68</v>
      </c>
      <c r="D17" s="29"/>
    </row>
    <row r="18" spans="1:4" ht="27.95" customHeight="1">
      <c r="A18" s="1" t="s">
        <v>67</v>
      </c>
      <c r="B18" s="36">
        <v>1316.9614749999996</v>
      </c>
      <c r="C18" s="1"/>
      <c r="D18" s="1"/>
    </row>
    <row r="19" spans="1:4" s="6" customFormat="1" ht="27.95" customHeight="1">
      <c r="A19" s="8" t="s">
        <v>69</v>
      </c>
      <c r="B19" s="47">
        <f>SUM(B16:B18)</f>
        <v>152318.21475999997</v>
      </c>
      <c r="C19" s="8" t="s">
        <v>70</v>
      </c>
      <c r="D19" s="47">
        <f>SUM(D16:D18)</f>
        <v>152318.21476</v>
      </c>
    </row>
  </sheetData>
  <mergeCells count="3">
    <mergeCell ref="A2:D2"/>
    <mergeCell ref="A4:B4"/>
    <mergeCell ref="C4:D4"/>
  </mergeCells>
  <phoneticPr fontId="2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62"/>
  <sheetViews>
    <sheetView topLeftCell="A34" workbookViewId="0">
      <selection activeCell="J11" sqref="J11"/>
    </sheetView>
  </sheetViews>
  <sheetFormatPr defaultRowHeight="13.5"/>
  <cols>
    <col min="1" max="1" width="14.625" customWidth="1"/>
    <col min="2" max="2" width="35" customWidth="1"/>
    <col min="3" max="3" width="13.875" bestFit="1" customWidth="1"/>
    <col min="4" max="4" width="11.625" bestFit="1" customWidth="1"/>
    <col min="5" max="5" width="12.125" customWidth="1"/>
    <col min="6" max="6" width="11.875" customWidth="1"/>
    <col min="7" max="7" width="6.625" customWidth="1"/>
    <col min="8" max="8" width="12.875" customWidth="1"/>
    <col min="9" max="9" width="6.75" customWidth="1"/>
    <col min="10" max="10" width="5.375" customWidth="1"/>
    <col min="11" max="11" width="5.25" customWidth="1"/>
    <col min="12" max="12" width="7.5" customWidth="1"/>
  </cols>
  <sheetData>
    <row r="1" spans="1:12" ht="20.25">
      <c r="A1" s="18" t="s">
        <v>72</v>
      </c>
    </row>
    <row r="2" spans="1:12" ht="27">
      <c r="A2" s="65" t="s">
        <v>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>
      <c r="K3" s="77" t="s">
        <v>79</v>
      </c>
      <c r="L3" s="77"/>
    </row>
    <row r="4" spans="1:12" s="6" customFormat="1" ht="27.95" customHeight="1">
      <c r="A4" s="63" t="s">
        <v>73</v>
      </c>
      <c r="B4" s="64"/>
      <c r="C4" s="73" t="s">
        <v>4</v>
      </c>
      <c r="D4" s="73" t="s">
        <v>67</v>
      </c>
      <c r="E4" s="73" t="s">
        <v>57</v>
      </c>
      <c r="F4" s="73" t="s">
        <v>58</v>
      </c>
      <c r="G4" s="73" t="s">
        <v>59</v>
      </c>
      <c r="H4" s="63" t="s">
        <v>74</v>
      </c>
      <c r="I4" s="64"/>
      <c r="J4" s="73" t="s">
        <v>61</v>
      </c>
      <c r="K4" s="73" t="s">
        <v>77</v>
      </c>
      <c r="L4" s="73" t="s">
        <v>66</v>
      </c>
    </row>
    <row r="5" spans="1:12" s="6" customFormat="1" ht="57" customHeight="1">
      <c r="A5" s="3" t="s">
        <v>23</v>
      </c>
      <c r="B5" s="3" t="s">
        <v>78</v>
      </c>
      <c r="C5" s="74"/>
      <c r="D5" s="74"/>
      <c r="E5" s="74"/>
      <c r="F5" s="74"/>
      <c r="G5" s="74"/>
      <c r="H5" s="3" t="s">
        <v>75</v>
      </c>
      <c r="I5" s="3" t="s">
        <v>76</v>
      </c>
      <c r="J5" s="74"/>
      <c r="K5" s="74"/>
      <c r="L5" s="74"/>
    </row>
    <row r="6" spans="1:12" ht="18" customHeight="1">
      <c r="A6" s="70" t="s">
        <v>91</v>
      </c>
      <c r="B6" s="71"/>
      <c r="C6" s="32">
        <f>168318.21476+7000-23000</f>
        <v>152318.21476</v>
      </c>
      <c r="D6" s="32">
        <v>1316.9614749999996</v>
      </c>
      <c r="E6" s="32">
        <v>31202.387367999967</v>
      </c>
      <c r="F6" s="32">
        <v>7000</v>
      </c>
      <c r="G6" s="32"/>
      <c r="H6" s="32">
        <v>112798.86591700002</v>
      </c>
      <c r="I6" s="29"/>
      <c r="J6" s="29"/>
      <c r="K6" s="29"/>
      <c r="L6" s="29"/>
    </row>
    <row r="7" spans="1:12" ht="18" customHeight="1">
      <c r="A7" s="1" t="s">
        <v>319</v>
      </c>
      <c r="B7" s="35" t="s">
        <v>132</v>
      </c>
      <c r="C7" s="32">
        <f t="shared" ref="C7:H8" si="0">SUM(C8)</f>
        <v>116.85200000000002</v>
      </c>
      <c r="D7" s="32">
        <f t="shared" si="0"/>
        <v>0</v>
      </c>
      <c r="E7" s="32">
        <f t="shared" si="0"/>
        <v>116.85200000000002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29"/>
      <c r="J7" s="29"/>
      <c r="K7" s="29"/>
      <c r="L7" s="29"/>
    </row>
    <row r="8" spans="1:12" ht="18" customHeight="1">
      <c r="A8" s="1" t="s">
        <v>320</v>
      </c>
      <c r="B8" s="35" t="s">
        <v>321</v>
      </c>
      <c r="C8" s="32">
        <f t="shared" si="0"/>
        <v>116.85200000000002</v>
      </c>
      <c r="D8" s="32">
        <f t="shared" si="0"/>
        <v>0</v>
      </c>
      <c r="E8" s="32">
        <f t="shared" si="0"/>
        <v>116.85200000000002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29"/>
      <c r="J8" s="29"/>
      <c r="K8" s="29"/>
      <c r="L8" s="29"/>
    </row>
    <row r="9" spans="1:12" ht="18" customHeight="1">
      <c r="A9" s="1">
        <v>2050199</v>
      </c>
      <c r="B9" s="35" t="s">
        <v>322</v>
      </c>
      <c r="C9" s="32">
        <v>116.85200000000002</v>
      </c>
      <c r="D9" s="32"/>
      <c r="E9" s="32">
        <v>116.85200000000002</v>
      </c>
      <c r="F9" s="32"/>
      <c r="G9" s="32"/>
      <c r="H9" s="32"/>
      <c r="I9" s="29"/>
      <c r="J9" s="29"/>
      <c r="K9" s="29"/>
      <c r="L9" s="29"/>
    </row>
    <row r="10" spans="1:12" ht="18" customHeight="1">
      <c r="A10" s="1" t="s">
        <v>323</v>
      </c>
      <c r="B10" s="35" t="s">
        <v>324</v>
      </c>
      <c r="C10" s="32">
        <f t="shared" ref="C10:H10" si="1">C11+C16+C19</f>
        <v>4845.4196199999978</v>
      </c>
      <c r="D10" s="32">
        <f t="shared" si="1"/>
        <v>50</v>
      </c>
      <c r="E10" s="32">
        <f t="shared" si="1"/>
        <v>2954.4208929999982</v>
      </c>
      <c r="F10" s="32">
        <f t="shared" si="1"/>
        <v>0</v>
      </c>
      <c r="G10" s="32">
        <f t="shared" si="1"/>
        <v>0</v>
      </c>
      <c r="H10" s="32">
        <f t="shared" si="1"/>
        <v>1840.9987269999999</v>
      </c>
      <c r="I10" s="29"/>
      <c r="J10" s="29"/>
      <c r="K10" s="29"/>
      <c r="L10" s="29"/>
    </row>
    <row r="11" spans="1:12" ht="18" customHeight="1">
      <c r="A11" s="1" t="s">
        <v>325</v>
      </c>
      <c r="B11" s="35" t="s">
        <v>154</v>
      </c>
      <c r="C11" s="32">
        <f t="shared" ref="C11:H11" si="2">SUM(C12:C15)</f>
        <v>4193.9504039999983</v>
      </c>
      <c r="D11" s="32">
        <f t="shared" si="2"/>
        <v>0</v>
      </c>
      <c r="E11" s="32">
        <f t="shared" si="2"/>
        <v>2367.6782829999984</v>
      </c>
      <c r="F11" s="32">
        <f t="shared" si="2"/>
        <v>0</v>
      </c>
      <c r="G11" s="32">
        <f t="shared" si="2"/>
        <v>0</v>
      </c>
      <c r="H11" s="32">
        <f t="shared" si="2"/>
        <v>1826.272121</v>
      </c>
      <c r="I11" s="29"/>
      <c r="J11" s="29"/>
      <c r="K11" s="29"/>
      <c r="L11" s="29"/>
    </row>
    <row r="12" spans="1:12" ht="18" customHeight="1">
      <c r="A12" s="1">
        <v>2080502</v>
      </c>
      <c r="B12" s="35" t="s">
        <v>326</v>
      </c>
      <c r="C12" s="32">
        <v>10.9476</v>
      </c>
      <c r="D12" s="32"/>
      <c r="E12" s="32">
        <v>10.9476</v>
      </c>
      <c r="F12" s="32"/>
      <c r="G12" s="32"/>
      <c r="H12" s="32"/>
      <c r="I12" s="29"/>
      <c r="J12" s="29"/>
      <c r="K12" s="29"/>
      <c r="L12" s="29"/>
    </row>
    <row r="13" spans="1:12" ht="18" customHeight="1">
      <c r="A13" s="1">
        <v>2080505</v>
      </c>
      <c r="B13" s="35" t="s">
        <v>173</v>
      </c>
      <c r="C13" s="32">
        <v>1864.0356359999998</v>
      </c>
      <c r="D13" s="32"/>
      <c r="E13" s="32">
        <v>1006.8942619999999</v>
      </c>
      <c r="F13" s="32"/>
      <c r="G13" s="32"/>
      <c r="H13" s="32">
        <v>857.14137399999993</v>
      </c>
      <c r="I13" s="29"/>
      <c r="J13" s="29"/>
      <c r="K13" s="29"/>
      <c r="L13" s="29"/>
    </row>
    <row r="14" spans="1:12" ht="18" customHeight="1">
      <c r="A14" s="1">
        <v>2080506</v>
      </c>
      <c r="B14" s="35" t="s">
        <v>174</v>
      </c>
      <c r="C14" s="32">
        <v>895.52716799999996</v>
      </c>
      <c r="D14" s="32"/>
      <c r="E14" s="32">
        <v>503.42712100000006</v>
      </c>
      <c r="F14" s="32"/>
      <c r="G14" s="32"/>
      <c r="H14" s="32">
        <v>392.1000469999999</v>
      </c>
      <c r="I14" s="29"/>
      <c r="J14" s="29"/>
      <c r="K14" s="29"/>
      <c r="L14" s="29"/>
    </row>
    <row r="15" spans="1:12" ht="18" customHeight="1">
      <c r="A15" s="1">
        <v>2080599</v>
      </c>
      <c r="B15" s="35" t="s">
        <v>175</v>
      </c>
      <c r="C15" s="32">
        <v>1423.4399999999987</v>
      </c>
      <c r="D15" s="32"/>
      <c r="E15" s="32">
        <v>846.40929999999844</v>
      </c>
      <c r="F15" s="32"/>
      <c r="G15" s="32"/>
      <c r="H15" s="32">
        <v>577.03070000000025</v>
      </c>
      <c r="I15" s="29"/>
      <c r="J15" s="29"/>
      <c r="K15" s="29"/>
      <c r="L15" s="29"/>
    </row>
    <row r="16" spans="1:12" ht="18" customHeight="1">
      <c r="A16" s="1" t="s">
        <v>327</v>
      </c>
      <c r="B16" s="35" t="s">
        <v>156</v>
      </c>
      <c r="C16" s="32">
        <f t="shared" ref="C16:H16" si="3">SUM(C17:C18)</f>
        <v>102.5108</v>
      </c>
      <c r="D16" s="32">
        <f t="shared" si="3"/>
        <v>0</v>
      </c>
      <c r="E16" s="32">
        <f t="shared" si="3"/>
        <v>102.5108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29"/>
      <c r="J16" s="29"/>
      <c r="K16" s="29"/>
      <c r="L16" s="29"/>
    </row>
    <row r="17" spans="1:12" ht="18" customHeight="1">
      <c r="A17" s="1">
        <v>2081601</v>
      </c>
      <c r="B17" s="35" t="s">
        <v>176</v>
      </c>
      <c r="C17" s="32">
        <v>52.510800000000003</v>
      </c>
      <c r="D17" s="32"/>
      <c r="E17" s="32">
        <v>52.510800000000003</v>
      </c>
      <c r="F17" s="32"/>
      <c r="G17" s="32"/>
      <c r="H17" s="32"/>
      <c r="I17" s="29"/>
      <c r="J17" s="29"/>
      <c r="K17" s="29"/>
      <c r="L17" s="29"/>
    </row>
    <row r="18" spans="1:12" ht="18" customHeight="1">
      <c r="A18" s="1">
        <v>2081699</v>
      </c>
      <c r="B18" s="35" t="s">
        <v>177</v>
      </c>
      <c r="C18" s="32">
        <v>50</v>
      </c>
      <c r="D18" s="32"/>
      <c r="E18" s="32">
        <v>50</v>
      </c>
      <c r="F18" s="32"/>
      <c r="G18" s="32"/>
      <c r="H18" s="32"/>
      <c r="I18" s="29"/>
      <c r="J18" s="29"/>
      <c r="K18" s="29"/>
      <c r="L18" s="29"/>
    </row>
    <row r="19" spans="1:12" ht="18" customHeight="1">
      <c r="A19" s="1" t="s">
        <v>328</v>
      </c>
      <c r="B19" s="35" t="s">
        <v>158</v>
      </c>
      <c r="C19" s="32">
        <f t="shared" ref="C19:H19" si="4">SUM(C20)</f>
        <v>548.95841599999972</v>
      </c>
      <c r="D19" s="32">
        <f t="shared" si="4"/>
        <v>50</v>
      </c>
      <c r="E19" s="32">
        <f t="shared" si="4"/>
        <v>484.23180999999971</v>
      </c>
      <c r="F19" s="32">
        <f t="shared" si="4"/>
        <v>0</v>
      </c>
      <c r="G19" s="32">
        <f t="shared" si="4"/>
        <v>0</v>
      </c>
      <c r="H19" s="32">
        <f t="shared" si="4"/>
        <v>14.726605999999997</v>
      </c>
      <c r="I19" s="29"/>
      <c r="J19" s="29"/>
      <c r="K19" s="29"/>
      <c r="L19" s="29"/>
    </row>
    <row r="20" spans="1:12" ht="18" customHeight="1">
      <c r="A20" s="1">
        <v>2089901</v>
      </c>
      <c r="B20" s="35" t="s">
        <v>178</v>
      </c>
      <c r="C20" s="32">
        <v>548.95841599999972</v>
      </c>
      <c r="D20" s="32">
        <v>50</v>
      </c>
      <c r="E20" s="32">
        <v>484.23180999999971</v>
      </c>
      <c r="F20" s="32"/>
      <c r="G20" s="32"/>
      <c r="H20" s="32">
        <v>14.726605999999997</v>
      </c>
      <c r="I20" s="29"/>
      <c r="J20" s="29"/>
      <c r="K20" s="29"/>
      <c r="L20" s="29"/>
    </row>
    <row r="21" spans="1:12" ht="18" customHeight="1">
      <c r="A21" s="1" t="s">
        <v>146</v>
      </c>
      <c r="B21" s="35" t="s">
        <v>134</v>
      </c>
      <c r="C21" s="32">
        <f t="shared" ref="C21:H21" si="5">C22+C25+C31+C35+C44+C46+C50+C53+C55</f>
        <v>138221.56673999995</v>
      </c>
      <c r="D21" s="32">
        <f t="shared" si="5"/>
        <v>1266.9614749999996</v>
      </c>
      <c r="E21" s="32">
        <f t="shared" si="5"/>
        <v>26934.789314999973</v>
      </c>
      <c r="F21" s="32">
        <f t="shared" si="5"/>
        <v>0</v>
      </c>
      <c r="G21" s="32">
        <f t="shared" si="5"/>
        <v>0</v>
      </c>
      <c r="H21" s="32">
        <f t="shared" si="5"/>
        <v>110019.81595000002</v>
      </c>
      <c r="I21" s="29"/>
      <c r="J21" s="29"/>
      <c r="K21" s="29"/>
      <c r="L21" s="29"/>
    </row>
    <row r="22" spans="1:12" ht="18" customHeight="1">
      <c r="A22" s="1" t="s">
        <v>329</v>
      </c>
      <c r="B22" s="35" t="s">
        <v>160</v>
      </c>
      <c r="C22" s="32">
        <f t="shared" ref="C22:H22" si="6">SUM(C23:C24)</f>
        <v>2350.4895000000006</v>
      </c>
      <c r="D22" s="32">
        <f t="shared" si="6"/>
        <v>0</v>
      </c>
      <c r="E22" s="32">
        <f t="shared" si="6"/>
        <v>2350.4895000000006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29"/>
      <c r="J22" s="29"/>
      <c r="K22" s="29"/>
      <c r="L22" s="29"/>
    </row>
    <row r="23" spans="1:12" ht="18" customHeight="1">
      <c r="A23" s="1">
        <v>2100101</v>
      </c>
      <c r="B23" s="35" t="s">
        <v>179</v>
      </c>
      <c r="C23" s="32">
        <v>519.66689999999994</v>
      </c>
      <c r="D23" s="32"/>
      <c r="E23" s="32">
        <v>519.66689999999994</v>
      </c>
      <c r="F23" s="32"/>
      <c r="G23" s="32"/>
      <c r="H23" s="32"/>
      <c r="I23" s="29"/>
      <c r="J23" s="29"/>
      <c r="K23" s="29"/>
      <c r="L23" s="29"/>
    </row>
    <row r="24" spans="1:12" ht="18" customHeight="1">
      <c r="A24" s="1">
        <v>2100199</v>
      </c>
      <c r="B24" s="35" t="s">
        <v>180</v>
      </c>
      <c r="C24" s="32">
        <v>1830.8226000000009</v>
      </c>
      <c r="D24" s="32"/>
      <c r="E24" s="32">
        <v>1830.8226000000009</v>
      </c>
      <c r="F24" s="32"/>
      <c r="G24" s="32"/>
      <c r="H24" s="32"/>
      <c r="I24" s="29"/>
      <c r="J24" s="29"/>
      <c r="K24" s="29"/>
      <c r="L24" s="29"/>
    </row>
    <row r="25" spans="1:12" ht="18" customHeight="1">
      <c r="A25" s="1" t="s">
        <v>330</v>
      </c>
      <c r="B25" s="35" t="s">
        <v>162</v>
      </c>
      <c r="C25" s="32">
        <f t="shared" ref="C25:H25" si="7">SUM(C26:C30)</f>
        <v>77810.949238000001</v>
      </c>
      <c r="D25" s="32">
        <f t="shared" si="7"/>
        <v>0</v>
      </c>
      <c r="E25" s="32">
        <f t="shared" si="7"/>
        <v>2635.2087199999942</v>
      </c>
      <c r="F25" s="32">
        <f t="shared" si="7"/>
        <v>0</v>
      </c>
      <c r="G25" s="32">
        <f t="shared" si="7"/>
        <v>0</v>
      </c>
      <c r="H25" s="32">
        <f t="shared" si="7"/>
        <v>75175.740518000006</v>
      </c>
      <c r="I25" s="29"/>
      <c r="J25" s="29"/>
      <c r="K25" s="29"/>
      <c r="L25" s="29"/>
    </row>
    <row r="26" spans="1:12" ht="18" customHeight="1">
      <c r="A26" s="1">
        <v>2100201</v>
      </c>
      <c r="B26" s="35" t="s">
        <v>181</v>
      </c>
      <c r="C26" s="32">
        <v>66164.130399999995</v>
      </c>
      <c r="D26" s="32"/>
      <c r="E26" s="32">
        <v>1663.3226199999917</v>
      </c>
      <c r="F26" s="32"/>
      <c r="G26" s="32"/>
      <c r="H26" s="32">
        <v>64500.807780000003</v>
      </c>
      <c r="I26" s="29"/>
      <c r="J26" s="29"/>
      <c r="K26" s="29"/>
      <c r="L26" s="29"/>
    </row>
    <row r="27" spans="1:12" ht="18" customHeight="1">
      <c r="A27" s="1">
        <v>2100202</v>
      </c>
      <c r="B27" s="35" t="s">
        <v>182</v>
      </c>
      <c r="C27" s="32">
        <v>10293.005338000001</v>
      </c>
      <c r="D27" s="32"/>
      <c r="E27" s="32">
        <v>336.95110000000204</v>
      </c>
      <c r="F27" s="32"/>
      <c r="G27" s="32"/>
      <c r="H27" s="32">
        <v>9956.0542379999988</v>
      </c>
      <c r="I27" s="29"/>
      <c r="J27" s="29"/>
      <c r="K27" s="29"/>
      <c r="L27" s="29"/>
    </row>
    <row r="28" spans="1:12" ht="18" customHeight="1">
      <c r="A28" s="1">
        <v>2100203</v>
      </c>
      <c r="B28" s="35" t="s">
        <v>183</v>
      </c>
      <c r="C28" s="32">
        <v>985.22390000000007</v>
      </c>
      <c r="D28" s="32"/>
      <c r="E28" s="32">
        <v>439.71340000000009</v>
      </c>
      <c r="F28" s="32"/>
      <c r="G28" s="32"/>
      <c r="H28" s="32">
        <v>545.51049999999998</v>
      </c>
      <c r="I28" s="29"/>
      <c r="J28" s="29"/>
      <c r="K28" s="29"/>
      <c r="L28" s="29"/>
    </row>
    <row r="29" spans="1:12" ht="18" customHeight="1">
      <c r="A29" s="1">
        <v>2100208</v>
      </c>
      <c r="B29" s="35" t="s">
        <v>185</v>
      </c>
      <c r="C29" s="32">
        <v>323.58960000000008</v>
      </c>
      <c r="D29" s="32"/>
      <c r="E29" s="32">
        <v>150.22160000000008</v>
      </c>
      <c r="F29" s="32"/>
      <c r="G29" s="32"/>
      <c r="H29" s="32">
        <v>173.36799999999999</v>
      </c>
      <c r="I29" s="29"/>
      <c r="J29" s="29"/>
      <c r="K29" s="29"/>
      <c r="L29" s="29"/>
    </row>
    <row r="30" spans="1:12" ht="18" customHeight="1">
      <c r="A30" s="1">
        <v>2100299</v>
      </c>
      <c r="B30" s="35" t="s">
        <v>186</v>
      </c>
      <c r="C30" s="32">
        <v>45</v>
      </c>
      <c r="D30" s="32"/>
      <c r="E30" s="32">
        <v>45</v>
      </c>
      <c r="F30" s="32"/>
      <c r="G30" s="32"/>
      <c r="H30" s="32"/>
      <c r="I30" s="29"/>
      <c r="J30" s="29"/>
      <c r="K30" s="29"/>
      <c r="L30" s="29"/>
    </row>
    <row r="31" spans="1:12" ht="18" customHeight="1">
      <c r="A31" s="1" t="s">
        <v>331</v>
      </c>
      <c r="B31" s="35" t="s">
        <v>332</v>
      </c>
      <c r="C31" s="32">
        <f t="shared" ref="C31:H31" si="8">SUM(C32:C34)</f>
        <v>29572.31163499998</v>
      </c>
      <c r="D31" s="32">
        <f t="shared" si="8"/>
        <v>0</v>
      </c>
      <c r="E31" s="32">
        <f t="shared" si="8"/>
        <v>7301.6592999999739</v>
      </c>
      <c r="F31" s="32">
        <f t="shared" si="8"/>
        <v>0</v>
      </c>
      <c r="G31" s="32">
        <f t="shared" si="8"/>
        <v>0</v>
      </c>
      <c r="H31" s="32">
        <f t="shared" si="8"/>
        <v>22270.652335000006</v>
      </c>
      <c r="I31" s="29"/>
      <c r="J31" s="29"/>
      <c r="K31" s="29"/>
      <c r="L31" s="29"/>
    </row>
    <row r="32" spans="1:12" ht="18" customHeight="1">
      <c r="A32" s="1">
        <v>2100301</v>
      </c>
      <c r="B32" s="35" t="s">
        <v>187</v>
      </c>
      <c r="C32" s="32">
        <v>4434.4635930000004</v>
      </c>
      <c r="D32" s="32"/>
      <c r="E32" s="32">
        <v>612.63430000000017</v>
      </c>
      <c r="F32" s="32"/>
      <c r="G32" s="32"/>
      <c r="H32" s="32">
        <v>3821.8292930000002</v>
      </c>
      <c r="I32" s="29"/>
      <c r="J32" s="29"/>
      <c r="K32" s="29"/>
      <c r="L32" s="29"/>
    </row>
    <row r="33" spans="1:12" ht="18" customHeight="1">
      <c r="A33" s="1">
        <v>2100302</v>
      </c>
      <c r="B33" s="35" t="s">
        <v>188</v>
      </c>
      <c r="C33" s="32">
        <v>22248.247041999981</v>
      </c>
      <c r="D33" s="32"/>
      <c r="E33" s="32">
        <v>3799.4239999999736</v>
      </c>
      <c r="F33" s="32"/>
      <c r="G33" s="32"/>
      <c r="H33" s="32">
        <v>18448.823042000007</v>
      </c>
      <c r="I33" s="29"/>
      <c r="J33" s="29"/>
      <c r="K33" s="29"/>
      <c r="L33" s="29"/>
    </row>
    <row r="34" spans="1:12" ht="18" customHeight="1">
      <c r="A34" s="1">
        <v>2100399</v>
      </c>
      <c r="B34" s="35" t="s">
        <v>189</v>
      </c>
      <c r="C34" s="32">
        <v>2889.6010000000001</v>
      </c>
      <c r="D34" s="32"/>
      <c r="E34" s="32">
        <v>2889.6010000000001</v>
      </c>
      <c r="F34" s="32"/>
      <c r="G34" s="32"/>
      <c r="H34" s="32"/>
      <c r="I34" s="29"/>
      <c r="J34" s="29"/>
      <c r="K34" s="29"/>
      <c r="L34" s="29"/>
    </row>
    <row r="35" spans="1:12" ht="18" customHeight="1">
      <c r="A35" s="1" t="s">
        <v>333</v>
      </c>
      <c r="B35" s="35" t="s">
        <v>334</v>
      </c>
      <c r="C35" s="32">
        <f t="shared" ref="C35:H35" si="9">SUM(C36:C43)</f>
        <v>21078.334170999999</v>
      </c>
      <c r="D35" s="32">
        <f t="shared" si="9"/>
        <v>956.49907099999984</v>
      </c>
      <c r="E35" s="32">
        <f t="shared" si="9"/>
        <v>8039.6159000000007</v>
      </c>
      <c r="F35" s="32">
        <f t="shared" si="9"/>
        <v>0</v>
      </c>
      <c r="G35" s="32">
        <f t="shared" si="9"/>
        <v>0</v>
      </c>
      <c r="H35" s="32">
        <f t="shared" si="9"/>
        <v>12082.2192</v>
      </c>
      <c r="I35" s="29"/>
      <c r="J35" s="29"/>
      <c r="K35" s="29"/>
      <c r="L35" s="29"/>
    </row>
    <row r="36" spans="1:12" ht="18" customHeight="1">
      <c r="A36" s="1">
        <v>2100401</v>
      </c>
      <c r="B36" s="35" t="s">
        <v>190</v>
      </c>
      <c r="C36" s="32">
        <v>2171.8301999999994</v>
      </c>
      <c r="D36" s="32"/>
      <c r="E36" s="32">
        <v>1095.4849999999994</v>
      </c>
      <c r="F36" s="32"/>
      <c r="G36" s="32"/>
      <c r="H36" s="32">
        <v>1076.3452</v>
      </c>
      <c r="I36" s="29"/>
      <c r="J36" s="29"/>
      <c r="K36" s="29"/>
      <c r="L36" s="29"/>
    </row>
    <row r="37" spans="1:12" ht="18" customHeight="1">
      <c r="A37" s="1">
        <v>2100402</v>
      </c>
      <c r="B37" s="35" t="s">
        <v>191</v>
      </c>
      <c r="C37" s="32">
        <v>444.26909999999992</v>
      </c>
      <c r="D37" s="32"/>
      <c r="E37" s="32">
        <v>444.26909999999992</v>
      </c>
      <c r="F37" s="32"/>
      <c r="G37" s="32"/>
      <c r="H37" s="32"/>
      <c r="I37" s="29"/>
      <c r="J37" s="29"/>
      <c r="K37" s="29"/>
      <c r="L37" s="29"/>
    </row>
    <row r="38" spans="1:12" ht="18" customHeight="1">
      <c r="A38" s="1">
        <v>2100403</v>
      </c>
      <c r="B38" s="35" t="s">
        <v>192</v>
      </c>
      <c r="C38" s="32">
        <f>34912.8666-23000</f>
        <v>11912.866600000001</v>
      </c>
      <c r="D38" s="32"/>
      <c r="E38" s="32">
        <v>1378.4026000000013</v>
      </c>
      <c r="F38" s="32"/>
      <c r="G38" s="32"/>
      <c r="H38" s="32">
        <v>10534.464</v>
      </c>
      <c r="I38" s="29"/>
      <c r="J38" s="29"/>
      <c r="K38" s="29"/>
      <c r="L38" s="29"/>
    </row>
    <row r="39" spans="1:12" ht="18" customHeight="1">
      <c r="A39" s="1">
        <v>2100406</v>
      </c>
      <c r="B39" s="35" t="s">
        <v>193</v>
      </c>
      <c r="C39" s="32">
        <v>1096.4892</v>
      </c>
      <c r="D39" s="32"/>
      <c r="E39" s="32">
        <v>625.0791999999999</v>
      </c>
      <c r="F39" s="32"/>
      <c r="G39" s="32"/>
      <c r="H39" s="32">
        <v>471.41000000000008</v>
      </c>
      <c r="I39" s="29"/>
      <c r="J39" s="29"/>
      <c r="K39" s="29"/>
      <c r="L39" s="29"/>
    </row>
    <row r="40" spans="1:12" ht="18" customHeight="1">
      <c r="A40" s="1">
        <v>2100408</v>
      </c>
      <c r="B40" s="35" t="s">
        <v>194</v>
      </c>
      <c r="C40" s="32">
        <v>4195.3670519999996</v>
      </c>
      <c r="D40" s="32">
        <v>830.58705199999986</v>
      </c>
      <c r="E40" s="32">
        <v>3364.7799999999997</v>
      </c>
      <c r="F40" s="32"/>
      <c r="G40" s="32"/>
      <c r="H40" s="32"/>
      <c r="I40" s="29"/>
      <c r="J40" s="29"/>
      <c r="K40" s="29"/>
      <c r="L40" s="29"/>
    </row>
    <row r="41" spans="1:12" ht="18" customHeight="1">
      <c r="A41" s="1">
        <v>2100409</v>
      </c>
      <c r="B41" s="35" t="s">
        <v>195</v>
      </c>
      <c r="C41" s="32">
        <v>308.19991900000002</v>
      </c>
      <c r="D41" s="32">
        <v>78.599919</v>
      </c>
      <c r="E41" s="32">
        <v>229.60000000000002</v>
      </c>
      <c r="F41" s="32"/>
      <c r="G41" s="32"/>
      <c r="H41" s="32"/>
      <c r="I41" s="29"/>
      <c r="J41" s="29"/>
      <c r="K41" s="29"/>
      <c r="L41" s="29"/>
    </row>
    <row r="42" spans="1:12" ht="18" customHeight="1">
      <c r="A42" s="1">
        <v>2100410</v>
      </c>
      <c r="B42" s="35" t="s">
        <v>196</v>
      </c>
      <c r="C42" s="32">
        <v>20</v>
      </c>
      <c r="D42" s="32"/>
      <c r="E42" s="32">
        <v>20</v>
      </c>
      <c r="F42" s="32"/>
      <c r="G42" s="32"/>
      <c r="H42" s="32"/>
      <c r="I42" s="29"/>
      <c r="J42" s="29"/>
      <c r="K42" s="29"/>
      <c r="L42" s="29"/>
    </row>
    <row r="43" spans="1:12" ht="18" customHeight="1">
      <c r="A43" s="1">
        <v>2100499</v>
      </c>
      <c r="B43" s="35" t="s">
        <v>197</v>
      </c>
      <c r="C43" s="32">
        <v>929.31209999999999</v>
      </c>
      <c r="D43" s="32">
        <v>47.312100000000001</v>
      </c>
      <c r="E43" s="32">
        <v>882</v>
      </c>
      <c r="F43" s="32"/>
      <c r="G43" s="32"/>
      <c r="H43" s="32"/>
      <c r="I43" s="29"/>
      <c r="J43" s="29"/>
      <c r="K43" s="29"/>
      <c r="L43" s="29"/>
    </row>
    <row r="44" spans="1:12" ht="18" customHeight="1">
      <c r="A44" s="1" t="s">
        <v>335</v>
      </c>
      <c r="B44" s="35" t="s">
        <v>336</v>
      </c>
      <c r="C44" s="32">
        <f t="shared" ref="C44:H44" si="10">SUM(C45)</f>
        <v>50</v>
      </c>
      <c r="D44" s="32">
        <f t="shared" si="10"/>
        <v>20</v>
      </c>
      <c r="E44" s="32">
        <f t="shared" si="10"/>
        <v>30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29"/>
      <c r="J44" s="29"/>
      <c r="K44" s="29"/>
      <c r="L44" s="29"/>
    </row>
    <row r="45" spans="1:12" ht="18" customHeight="1">
      <c r="A45" s="1">
        <v>2100601</v>
      </c>
      <c r="B45" s="35" t="s">
        <v>198</v>
      </c>
      <c r="C45" s="32">
        <v>50</v>
      </c>
      <c r="D45" s="32">
        <v>20</v>
      </c>
      <c r="E45" s="32">
        <v>30</v>
      </c>
      <c r="F45" s="32"/>
      <c r="G45" s="32"/>
      <c r="H45" s="32"/>
      <c r="I45" s="29"/>
      <c r="J45" s="29"/>
      <c r="K45" s="29"/>
      <c r="L45" s="29"/>
    </row>
    <row r="46" spans="1:12" ht="18" customHeight="1">
      <c r="A46" s="1" t="s">
        <v>337</v>
      </c>
      <c r="B46" s="35" t="s">
        <v>338</v>
      </c>
      <c r="C46" s="32">
        <f t="shared" ref="C46:H46" si="11">SUM(C47:C49)</f>
        <v>5816.1330000000007</v>
      </c>
      <c r="D46" s="32">
        <f t="shared" si="11"/>
        <v>181</v>
      </c>
      <c r="E46" s="32">
        <f t="shared" si="11"/>
        <v>5635.1330000000007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29"/>
      <c r="J46" s="29"/>
      <c r="K46" s="29"/>
      <c r="L46" s="29"/>
    </row>
    <row r="47" spans="1:12" ht="18" customHeight="1">
      <c r="A47" s="1">
        <v>2100716</v>
      </c>
      <c r="B47" s="35" t="s">
        <v>199</v>
      </c>
      <c r="C47" s="32">
        <v>67.710999999999984</v>
      </c>
      <c r="D47" s="32"/>
      <c r="E47" s="32">
        <v>67.710999999999984</v>
      </c>
      <c r="F47" s="32"/>
      <c r="G47" s="32"/>
      <c r="H47" s="32"/>
      <c r="I47" s="29"/>
      <c r="J47" s="29"/>
      <c r="K47" s="29"/>
      <c r="L47" s="29"/>
    </row>
    <row r="48" spans="1:12" ht="18" customHeight="1">
      <c r="A48" s="1">
        <v>2100717</v>
      </c>
      <c r="B48" s="35" t="s">
        <v>200</v>
      </c>
      <c r="C48" s="32">
        <v>5635.4220000000005</v>
      </c>
      <c r="D48" s="32">
        <v>68</v>
      </c>
      <c r="E48" s="32">
        <v>5567.4220000000005</v>
      </c>
      <c r="F48" s="32"/>
      <c r="G48" s="32"/>
      <c r="H48" s="32"/>
      <c r="I48" s="29"/>
      <c r="J48" s="29"/>
      <c r="K48" s="29"/>
      <c r="L48" s="29"/>
    </row>
    <row r="49" spans="1:12" ht="18" customHeight="1">
      <c r="A49" s="1">
        <v>2100799</v>
      </c>
      <c r="B49" s="35" t="s">
        <v>201</v>
      </c>
      <c r="C49" s="32">
        <v>113</v>
      </c>
      <c r="D49" s="32">
        <v>113</v>
      </c>
      <c r="E49" s="32">
        <v>0</v>
      </c>
      <c r="F49" s="32"/>
      <c r="G49" s="32"/>
      <c r="H49" s="32"/>
      <c r="I49" s="29"/>
      <c r="J49" s="29"/>
      <c r="K49" s="29"/>
      <c r="L49" s="29"/>
    </row>
    <row r="50" spans="1:12" ht="18" customHeight="1">
      <c r="A50" s="1" t="s">
        <v>339</v>
      </c>
      <c r="B50" s="35" t="s">
        <v>340</v>
      </c>
      <c r="C50" s="32">
        <f t="shared" ref="C50:H50" si="12">SUM(C51:C52)</f>
        <v>1123.8867920000002</v>
      </c>
      <c r="D50" s="32">
        <f t="shared" si="12"/>
        <v>0</v>
      </c>
      <c r="E50" s="32">
        <f t="shared" si="12"/>
        <v>632.68289500000014</v>
      </c>
      <c r="F50" s="32">
        <f t="shared" si="12"/>
        <v>0</v>
      </c>
      <c r="G50" s="32">
        <f t="shared" si="12"/>
        <v>0</v>
      </c>
      <c r="H50" s="32">
        <f t="shared" si="12"/>
        <v>491.20389699999998</v>
      </c>
      <c r="I50" s="29"/>
      <c r="J50" s="29"/>
      <c r="K50" s="29"/>
      <c r="L50" s="29"/>
    </row>
    <row r="51" spans="1:12" ht="18" customHeight="1">
      <c r="A51" s="1">
        <v>2101101</v>
      </c>
      <c r="B51" s="35" t="s">
        <v>202</v>
      </c>
      <c r="C51" s="32">
        <v>41.895599999999995</v>
      </c>
      <c r="D51" s="32"/>
      <c r="E51" s="32">
        <v>41.895599999999995</v>
      </c>
      <c r="F51" s="32"/>
      <c r="G51" s="32"/>
      <c r="H51" s="32"/>
      <c r="I51" s="29"/>
      <c r="J51" s="29"/>
      <c r="K51" s="29"/>
      <c r="L51" s="29"/>
    </row>
    <row r="52" spans="1:12" ht="18" customHeight="1">
      <c r="A52" s="1">
        <v>2101102</v>
      </c>
      <c r="B52" s="35" t="s">
        <v>203</v>
      </c>
      <c r="C52" s="32">
        <v>1081.9911920000002</v>
      </c>
      <c r="D52" s="32"/>
      <c r="E52" s="32">
        <v>590.7872950000002</v>
      </c>
      <c r="F52" s="32"/>
      <c r="G52" s="32"/>
      <c r="H52" s="32">
        <v>491.20389699999998</v>
      </c>
      <c r="I52" s="29"/>
      <c r="J52" s="29"/>
      <c r="K52" s="29"/>
      <c r="L52" s="29"/>
    </row>
    <row r="53" spans="1:12" ht="18" customHeight="1">
      <c r="A53" s="1" t="s">
        <v>341</v>
      </c>
      <c r="B53" s="35" t="s">
        <v>210</v>
      </c>
      <c r="C53" s="32">
        <f>SUM(C54)</f>
        <v>60</v>
      </c>
      <c r="D53" s="32">
        <f>SUM(D54)</f>
        <v>0</v>
      </c>
      <c r="E53" s="32">
        <f>SUM(E54)</f>
        <v>60</v>
      </c>
      <c r="F53" s="32"/>
      <c r="G53" s="32"/>
      <c r="H53" s="32">
        <v>0</v>
      </c>
      <c r="I53" s="29"/>
      <c r="J53" s="29"/>
      <c r="K53" s="29"/>
      <c r="L53" s="29"/>
    </row>
    <row r="54" spans="1:12" ht="18" customHeight="1">
      <c r="A54" s="1">
        <v>2101504</v>
      </c>
      <c r="B54" s="35" t="s">
        <v>204</v>
      </c>
      <c r="C54" s="32">
        <v>60</v>
      </c>
      <c r="D54" s="32"/>
      <c r="E54" s="32">
        <v>60</v>
      </c>
      <c r="F54" s="32"/>
      <c r="G54" s="32"/>
      <c r="H54" s="32">
        <v>0</v>
      </c>
      <c r="I54" s="29"/>
      <c r="J54" s="29"/>
      <c r="K54" s="29"/>
      <c r="L54" s="29"/>
    </row>
    <row r="55" spans="1:12" ht="18" customHeight="1">
      <c r="A55" s="1" t="s">
        <v>342</v>
      </c>
      <c r="B55" s="35" t="s">
        <v>208</v>
      </c>
      <c r="C55" s="32">
        <f t="shared" ref="C55:H55" si="13">SUM(C56)</f>
        <v>359.46240399999999</v>
      </c>
      <c r="D55" s="32">
        <f t="shared" si="13"/>
        <v>109.46240399999999</v>
      </c>
      <c r="E55" s="32">
        <f t="shared" si="13"/>
        <v>250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29"/>
      <c r="J55" s="29"/>
      <c r="K55" s="29"/>
      <c r="L55" s="29"/>
    </row>
    <row r="56" spans="1:12" ht="18" customHeight="1">
      <c r="A56" s="1">
        <v>2109901</v>
      </c>
      <c r="B56" s="35" t="s">
        <v>205</v>
      </c>
      <c r="C56" s="32">
        <v>359.46240399999999</v>
      </c>
      <c r="D56" s="32">
        <v>109.46240399999999</v>
      </c>
      <c r="E56" s="32">
        <v>250</v>
      </c>
      <c r="F56" s="32"/>
      <c r="G56" s="32"/>
      <c r="H56" s="32">
        <v>0</v>
      </c>
      <c r="I56" s="29"/>
      <c r="J56" s="29"/>
      <c r="K56" s="29"/>
      <c r="L56" s="29"/>
    </row>
    <row r="57" spans="1:12" ht="18" customHeight="1">
      <c r="A57" s="1">
        <v>212</v>
      </c>
      <c r="B57" s="35" t="s">
        <v>135</v>
      </c>
      <c r="C57" s="32">
        <v>7000</v>
      </c>
      <c r="D57" s="32">
        <v>0</v>
      </c>
      <c r="E57" s="32"/>
      <c r="F57" s="32">
        <v>7000</v>
      </c>
      <c r="G57" s="32"/>
      <c r="H57" s="32">
        <v>0</v>
      </c>
      <c r="I57" s="29"/>
      <c r="J57" s="29"/>
      <c r="K57" s="29"/>
      <c r="L57" s="29"/>
    </row>
    <row r="58" spans="1:12" ht="28.5" customHeight="1">
      <c r="A58" s="1" t="s">
        <v>343</v>
      </c>
      <c r="B58" s="48" t="s">
        <v>344</v>
      </c>
      <c r="C58" s="32">
        <v>7000</v>
      </c>
      <c r="D58" s="32">
        <v>0</v>
      </c>
      <c r="E58" s="32"/>
      <c r="F58" s="32">
        <v>7000</v>
      </c>
      <c r="G58" s="32"/>
      <c r="H58" s="32">
        <v>0</v>
      </c>
      <c r="I58" s="29"/>
      <c r="J58" s="29"/>
      <c r="K58" s="29"/>
      <c r="L58" s="29"/>
    </row>
    <row r="59" spans="1:12" ht="18" customHeight="1">
      <c r="A59" s="1">
        <v>2120804</v>
      </c>
      <c r="B59" s="35" t="s">
        <v>345</v>
      </c>
      <c r="C59" s="32">
        <v>7000</v>
      </c>
      <c r="D59" s="32">
        <v>0</v>
      </c>
      <c r="E59" s="32"/>
      <c r="F59" s="32">
        <v>7000</v>
      </c>
      <c r="G59" s="32"/>
      <c r="H59" s="32">
        <v>0</v>
      </c>
      <c r="I59" s="29"/>
      <c r="J59" s="29"/>
      <c r="K59" s="29"/>
      <c r="L59" s="29"/>
    </row>
    <row r="60" spans="1:12" ht="18" customHeight="1">
      <c r="A60" s="1" t="s">
        <v>148</v>
      </c>
      <c r="B60" s="35" t="s">
        <v>136</v>
      </c>
      <c r="C60" s="32">
        <v>2134.3763999999987</v>
      </c>
      <c r="D60" s="32"/>
      <c r="E60" s="32">
        <v>1196.325159999999</v>
      </c>
      <c r="F60" s="32"/>
      <c r="G60" s="32"/>
      <c r="H60" s="32">
        <v>938.05123999999978</v>
      </c>
      <c r="I60" s="29"/>
      <c r="J60" s="29"/>
      <c r="K60" s="29"/>
      <c r="L60" s="29"/>
    </row>
    <row r="61" spans="1:12" ht="18" customHeight="1">
      <c r="A61" s="1" t="s">
        <v>346</v>
      </c>
      <c r="B61" s="35" t="s">
        <v>212</v>
      </c>
      <c r="C61" s="32">
        <v>2134.3763999999987</v>
      </c>
      <c r="D61" s="32"/>
      <c r="E61" s="32">
        <v>1196.325159999999</v>
      </c>
      <c r="F61" s="32"/>
      <c r="G61" s="32"/>
      <c r="H61" s="32">
        <v>938.05123999999978</v>
      </c>
      <c r="I61" s="29"/>
      <c r="J61" s="29"/>
      <c r="K61" s="29"/>
      <c r="L61" s="29"/>
    </row>
    <row r="62" spans="1:12" ht="18" customHeight="1">
      <c r="A62" s="1">
        <v>2210201</v>
      </c>
      <c r="B62" s="35" t="s">
        <v>206</v>
      </c>
      <c r="C62" s="32">
        <v>2134.3763999999987</v>
      </c>
      <c r="D62" s="32"/>
      <c r="E62" s="32">
        <v>1196.325159999999</v>
      </c>
      <c r="F62" s="32"/>
      <c r="G62" s="32"/>
      <c r="H62" s="32">
        <v>938.05123999999978</v>
      </c>
      <c r="I62" s="29"/>
      <c r="J62" s="29"/>
      <c r="K62" s="29"/>
      <c r="L62" s="29"/>
    </row>
  </sheetData>
  <mergeCells count="13">
    <mergeCell ref="A6:B6"/>
    <mergeCell ref="A2:L2"/>
    <mergeCell ref="A4:B4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K3:L3"/>
  </mergeCells>
  <phoneticPr fontId="2" type="noConversion"/>
  <printOptions horizontalCentered="1"/>
  <pageMargins left="0.42" right="0.19" top="0.74803149606299213" bottom="0.51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61"/>
  <sheetViews>
    <sheetView topLeftCell="A36" workbookViewId="0">
      <selection activeCell="B59" sqref="B59"/>
    </sheetView>
  </sheetViews>
  <sheetFormatPr defaultRowHeight="13.5"/>
  <cols>
    <col min="1" max="1" width="10.375" customWidth="1"/>
    <col min="2" max="2" width="37.375" customWidth="1"/>
    <col min="3" max="4" width="13.875" bestFit="1" customWidth="1"/>
    <col min="5" max="5" width="12.75" bestFit="1" customWidth="1"/>
    <col min="8" max="8" width="11.125" customWidth="1"/>
  </cols>
  <sheetData>
    <row r="1" spans="1:8" ht="20.25">
      <c r="A1" s="18" t="s">
        <v>80</v>
      </c>
    </row>
    <row r="2" spans="1:8" ht="27">
      <c r="A2" s="65" t="s">
        <v>81</v>
      </c>
      <c r="B2" s="65"/>
      <c r="C2" s="65"/>
      <c r="D2" s="65"/>
      <c r="E2" s="65"/>
      <c r="F2" s="65"/>
      <c r="G2" s="65"/>
      <c r="H2" s="65"/>
    </row>
    <row r="3" spans="1:8">
      <c r="H3" t="s">
        <v>87</v>
      </c>
    </row>
    <row r="4" spans="1:8" s="6" customFormat="1" ht="46.5" customHeight="1">
      <c r="A4" s="3" t="s">
        <v>82</v>
      </c>
      <c r="B4" s="3" t="s">
        <v>24</v>
      </c>
      <c r="C4" s="3" t="s">
        <v>4</v>
      </c>
      <c r="D4" s="3" t="s">
        <v>51</v>
      </c>
      <c r="E4" s="3" t="s">
        <v>83</v>
      </c>
      <c r="F4" s="3" t="s">
        <v>84</v>
      </c>
      <c r="G4" s="3" t="s">
        <v>85</v>
      </c>
      <c r="H4" s="3" t="s">
        <v>86</v>
      </c>
    </row>
    <row r="5" spans="1:8" ht="21" customHeight="1">
      <c r="A5" s="78" t="s">
        <v>418</v>
      </c>
      <c r="B5" s="79"/>
      <c r="C5" s="32">
        <f>7000+168318.21476-23000</f>
        <v>152318.21476</v>
      </c>
      <c r="D5" s="32">
        <v>109265.63328499997</v>
      </c>
      <c r="E5" s="32">
        <f>7000+59052.581475-23000</f>
        <v>43052.581474999999</v>
      </c>
      <c r="F5" s="1"/>
      <c r="G5" s="1"/>
      <c r="H5" s="1"/>
    </row>
    <row r="6" spans="1:8" ht="21" customHeight="1">
      <c r="A6" s="34" t="s">
        <v>347</v>
      </c>
      <c r="B6" s="35" t="s">
        <v>132</v>
      </c>
      <c r="C6" s="32">
        <f t="shared" ref="C6:E7" si="0">SUM(C7)</f>
        <v>116.85200000000002</v>
      </c>
      <c r="D6" s="32">
        <f t="shared" si="0"/>
        <v>116.85200000000002</v>
      </c>
      <c r="E6" s="32">
        <f t="shared" si="0"/>
        <v>0</v>
      </c>
      <c r="F6" s="1"/>
      <c r="G6" s="1"/>
      <c r="H6" s="1"/>
    </row>
    <row r="7" spans="1:8" ht="21" customHeight="1">
      <c r="A7" s="34" t="s">
        <v>348</v>
      </c>
      <c r="B7" s="35" t="s">
        <v>349</v>
      </c>
      <c r="C7" s="32">
        <f t="shared" si="0"/>
        <v>116.85200000000002</v>
      </c>
      <c r="D7" s="32">
        <f t="shared" si="0"/>
        <v>116.85200000000002</v>
      </c>
      <c r="E7" s="32">
        <f t="shared" si="0"/>
        <v>0</v>
      </c>
      <c r="F7" s="1"/>
      <c r="G7" s="1"/>
      <c r="H7" s="1"/>
    </row>
    <row r="8" spans="1:8" ht="21" customHeight="1">
      <c r="A8" s="1">
        <v>2050199</v>
      </c>
      <c r="B8" s="35" t="s">
        <v>350</v>
      </c>
      <c r="C8" s="32">
        <v>116.85200000000002</v>
      </c>
      <c r="D8" s="32">
        <f>C8-E8</f>
        <v>116.85200000000002</v>
      </c>
      <c r="E8" s="32"/>
      <c r="F8" s="1"/>
      <c r="G8" s="1"/>
      <c r="H8" s="1"/>
    </row>
    <row r="9" spans="1:8" ht="21" customHeight="1">
      <c r="A9" s="34" t="s">
        <v>351</v>
      </c>
      <c r="B9" s="35" t="s">
        <v>352</v>
      </c>
      <c r="C9" s="32">
        <f>C10+C15+C18</f>
        <v>4845.4196199999978</v>
      </c>
      <c r="D9" s="32">
        <f>D10+D15+D18</f>
        <v>4280.067619999998</v>
      </c>
      <c r="E9" s="32">
        <f>E10+E15+E18</f>
        <v>565.35199999999998</v>
      </c>
      <c r="F9" s="1"/>
      <c r="G9" s="1"/>
      <c r="H9" s="1"/>
    </row>
    <row r="10" spans="1:8" ht="21" customHeight="1">
      <c r="A10" s="34" t="s">
        <v>353</v>
      </c>
      <c r="B10" s="35" t="s">
        <v>354</v>
      </c>
      <c r="C10" s="32">
        <f>SUM(C11:C14)</f>
        <v>4193.9504039999983</v>
      </c>
      <c r="D10" s="32">
        <f>SUM(D11:D14)</f>
        <v>4193.9504039999983</v>
      </c>
      <c r="E10" s="32">
        <f>SUM(E11:E14)</f>
        <v>0</v>
      </c>
      <c r="F10" s="1"/>
      <c r="G10" s="1"/>
      <c r="H10" s="1"/>
    </row>
    <row r="11" spans="1:8" ht="21" customHeight="1">
      <c r="A11" s="1">
        <v>2080502</v>
      </c>
      <c r="B11" s="35" t="s">
        <v>355</v>
      </c>
      <c r="C11" s="32">
        <v>10.9476</v>
      </c>
      <c r="D11" s="32">
        <f>C11-E11</f>
        <v>10.9476</v>
      </c>
      <c r="E11" s="32"/>
      <c r="F11" s="1"/>
      <c r="G11" s="1"/>
      <c r="H11" s="1"/>
    </row>
    <row r="12" spans="1:8" ht="21" customHeight="1">
      <c r="A12" s="1">
        <v>2080505</v>
      </c>
      <c r="B12" s="35" t="s">
        <v>356</v>
      </c>
      <c r="C12" s="32">
        <v>1864.0356359999998</v>
      </c>
      <c r="D12" s="32">
        <f>C12-E12</f>
        <v>1864.0356359999998</v>
      </c>
      <c r="E12" s="32"/>
      <c r="F12" s="1"/>
      <c r="G12" s="1"/>
      <c r="H12" s="1"/>
    </row>
    <row r="13" spans="1:8" ht="21" customHeight="1">
      <c r="A13" s="1">
        <v>2080506</v>
      </c>
      <c r="B13" s="35" t="s">
        <v>357</v>
      </c>
      <c r="C13" s="32">
        <v>895.52716799999996</v>
      </c>
      <c r="D13" s="32">
        <f>C13-E13</f>
        <v>895.52716799999996</v>
      </c>
      <c r="E13" s="32"/>
      <c r="F13" s="1"/>
      <c r="G13" s="1"/>
      <c r="H13" s="1"/>
    </row>
    <row r="14" spans="1:8" ht="21" customHeight="1">
      <c r="A14" s="1">
        <v>2080599</v>
      </c>
      <c r="B14" s="35" t="s">
        <v>358</v>
      </c>
      <c r="C14" s="32">
        <v>1423.4399999999987</v>
      </c>
      <c r="D14" s="32">
        <f>C14-E14</f>
        <v>1423.4399999999987</v>
      </c>
      <c r="E14" s="32"/>
      <c r="F14" s="1"/>
      <c r="G14" s="1"/>
      <c r="H14" s="1"/>
    </row>
    <row r="15" spans="1:8" ht="21" customHeight="1">
      <c r="A15" s="38" t="s">
        <v>359</v>
      </c>
      <c r="B15" s="35" t="s">
        <v>360</v>
      </c>
      <c r="C15" s="32">
        <f>SUM(C16:C17)</f>
        <v>102.5108</v>
      </c>
      <c r="D15" s="32">
        <f>SUM(D16:D17)</f>
        <v>52.510800000000003</v>
      </c>
      <c r="E15" s="32">
        <f>SUM(E16:E17)</f>
        <v>50</v>
      </c>
      <c r="F15" s="1"/>
      <c r="G15" s="1"/>
      <c r="H15" s="1"/>
    </row>
    <row r="16" spans="1:8" ht="21" customHeight="1">
      <c r="A16" s="1">
        <v>2081601</v>
      </c>
      <c r="B16" s="35" t="s">
        <v>361</v>
      </c>
      <c r="C16" s="32">
        <v>52.510800000000003</v>
      </c>
      <c r="D16" s="32">
        <f>C16-E16</f>
        <v>52.510800000000003</v>
      </c>
      <c r="E16" s="32"/>
      <c r="F16" s="1"/>
      <c r="G16" s="1"/>
      <c r="H16" s="1"/>
    </row>
    <row r="17" spans="1:8" ht="21" customHeight="1">
      <c r="A17" s="1">
        <v>2081699</v>
      </c>
      <c r="B17" s="35" t="s">
        <v>362</v>
      </c>
      <c r="C17" s="32">
        <v>50</v>
      </c>
      <c r="D17" s="32"/>
      <c r="E17" s="36">
        <v>50</v>
      </c>
      <c r="F17" s="1"/>
      <c r="G17" s="1"/>
      <c r="H17" s="1"/>
    </row>
    <row r="18" spans="1:8" ht="21" customHeight="1">
      <c r="A18" s="38" t="s">
        <v>363</v>
      </c>
      <c r="B18" s="35" t="s">
        <v>364</v>
      </c>
      <c r="C18" s="32">
        <f>SUM(C19)</f>
        <v>548.95841599999972</v>
      </c>
      <c r="D18" s="32">
        <f>SUM(D19)</f>
        <v>33.60641599999974</v>
      </c>
      <c r="E18" s="32">
        <f>SUM(E19)</f>
        <v>515.35199999999998</v>
      </c>
      <c r="F18" s="1"/>
      <c r="G18" s="1"/>
      <c r="H18" s="1"/>
    </row>
    <row r="19" spans="1:8" ht="21" customHeight="1">
      <c r="A19" s="1">
        <v>2089901</v>
      </c>
      <c r="B19" s="35" t="s">
        <v>365</v>
      </c>
      <c r="C19" s="32">
        <v>548.95841599999972</v>
      </c>
      <c r="D19" s="32">
        <f>C19-E19</f>
        <v>33.60641599999974</v>
      </c>
      <c r="E19" s="32">
        <v>515.35199999999998</v>
      </c>
      <c r="F19" s="1"/>
      <c r="G19" s="1"/>
      <c r="H19" s="1"/>
    </row>
    <row r="20" spans="1:8" ht="21" customHeight="1">
      <c r="A20" s="49" t="s">
        <v>146</v>
      </c>
      <c r="B20" s="35" t="s">
        <v>366</v>
      </c>
      <c r="C20" s="32">
        <f>C21+C24+C30+C34+C43+C45+C49+C52+C54</f>
        <v>138221.56673999995</v>
      </c>
      <c r="D20" s="32">
        <f>D21+D24+D30+D34+D43+D45+D49+D52+D54</f>
        <v>102734.33726499997</v>
      </c>
      <c r="E20" s="32">
        <f>E21+E24+E30+E34+E43+E45+E49+E52+E54</f>
        <v>35487.229474999993</v>
      </c>
      <c r="F20" s="1"/>
      <c r="G20" s="1"/>
      <c r="H20" s="1"/>
    </row>
    <row r="21" spans="1:8" ht="21" customHeight="1">
      <c r="A21" s="38" t="s">
        <v>367</v>
      </c>
      <c r="B21" s="49" t="s">
        <v>368</v>
      </c>
      <c r="C21" s="32">
        <f>SUM(C22:C23)</f>
        <v>2350.4895000000006</v>
      </c>
      <c r="D21" s="32">
        <f>SUM(D22:D23)</f>
        <v>962.98950000000082</v>
      </c>
      <c r="E21" s="32">
        <f>SUM(E22:E23)</f>
        <v>1387.5</v>
      </c>
      <c r="F21" s="1"/>
      <c r="G21" s="1"/>
      <c r="H21" s="1"/>
    </row>
    <row r="22" spans="1:8" ht="21" customHeight="1">
      <c r="A22" s="1">
        <v>2100101</v>
      </c>
      <c r="B22" s="35" t="s">
        <v>369</v>
      </c>
      <c r="C22" s="32">
        <v>519.66689999999994</v>
      </c>
      <c r="D22" s="32">
        <f>C22-E22</f>
        <v>519.66689999999994</v>
      </c>
      <c r="E22" s="32"/>
      <c r="F22" s="1"/>
      <c r="G22" s="1"/>
      <c r="H22" s="1"/>
    </row>
    <row r="23" spans="1:8" ht="21" customHeight="1">
      <c r="A23" s="1">
        <v>2100199</v>
      </c>
      <c r="B23" s="35" t="s">
        <v>370</v>
      </c>
      <c r="C23" s="32">
        <v>1830.8226000000009</v>
      </c>
      <c r="D23" s="32">
        <f>C23-E23</f>
        <v>443.32260000000088</v>
      </c>
      <c r="E23" s="32">
        <v>1387.5</v>
      </c>
      <c r="F23" s="1"/>
      <c r="G23" s="1"/>
      <c r="H23" s="1"/>
    </row>
    <row r="24" spans="1:8" ht="21" customHeight="1">
      <c r="A24" s="34" t="s">
        <v>371</v>
      </c>
      <c r="B24" s="35" t="s">
        <v>372</v>
      </c>
      <c r="C24" s="32">
        <f>SUM(C25:C29)</f>
        <v>77810.949238000001</v>
      </c>
      <c r="D24" s="32">
        <f>SUM(D25:D29)</f>
        <v>64574.469237999991</v>
      </c>
      <c r="E24" s="32">
        <f>SUM(E25:E29)</f>
        <v>13236.48</v>
      </c>
      <c r="F24" s="1"/>
      <c r="G24" s="1"/>
      <c r="H24" s="1"/>
    </row>
    <row r="25" spans="1:8" ht="21" customHeight="1">
      <c r="A25" s="1">
        <v>2100201</v>
      </c>
      <c r="B25" s="35" t="s">
        <v>373</v>
      </c>
      <c r="C25" s="32">
        <v>66164.130399999995</v>
      </c>
      <c r="D25" s="32">
        <f>C25-E25</f>
        <v>54234.050399999993</v>
      </c>
      <c r="E25" s="32">
        <v>11930.08</v>
      </c>
      <c r="F25" s="1"/>
      <c r="G25" s="1"/>
      <c r="H25" s="1"/>
    </row>
    <row r="26" spans="1:8" ht="21" customHeight="1">
      <c r="A26" s="1">
        <v>2100202</v>
      </c>
      <c r="B26" s="35" t="s">
        <v>374</v>
      </c>
      <c r="C26" s="32">
        <v>10293.005338000001</v>
      </c>
      <c r="D26" s="32">
        <f>C26-E26</f>
        <v>9351.6053380000012</v>
      </c>
      <c r="E26" s="32">
        <v>941.4</v>
      </c>
      <c r="F26" s="1"/>
      <c r="G26" s="1"/>
      <c r="H26" s="1"/>
    </row>
    <row r="27" spans="1:8" ht="21" customHeight="1">
      <c r="A27" s="1">
        <v>2100203</v>
      </c>
      <c r="B27" s="35" t="s">
        <v>375</v>
      </c>
      <c r="C27" s="32">
        <v>985.22390000000007</v>
      </c>
      <c r="D27" s="32">
        <f>C27-E27</f>
        <v>771.22390000000007</v>
      </c>
      <c r="E27" s="32">
        <v>214</v>
      </c>
      <c r="F27" s="1"/>
      <c r="G27" s="1"/>
      <c r="H27" s="1"/>
    </row>
    <row r="28" spans="1:8" ht="21" customHeight="1">
      <c r="A28" s="1">
        <v>2100208</v>
      </c>
      <c r="B28" s="35" t="s">
        <v>376</v>
      </c>
      <c r="C28" s="32">
        <v>323.58960000000008</v>
      </c>
      <c r="D28" s="32">
        <f>C28-E28</f>
        <v>217.58960000000008</v>
      </c>
      <c r="E28" s="32">
        <v>106</v>
      </c>
      <c r="F28" s="1"/>
      <c r="G28" s="1"/>
      <c r="H28" s="1"/>
    </row>
    <row r="29" spans="1:8" ht="21" customHeight="1">
      <c r="A29" s="1">
        <v>2100299</v>
      </c>
      <c r="B29" s="35" t="s">
        <v>377</v>
      </c>
      <c r="C29" s="32">
        <v>45</v>
      </c>
      <c r="D29" s="32"/>
      <c r="E29" s="32">
        <v>45</v>
      </c>
      <c r="F29" s="1"/>
      <c r="G29" s="1"/>
      <c r="H29" s="1"/>
    </row>
    <row r="30" spans="1:8" ht="21" customHeight="1">
      <c r="A30" s="34" t="s">
        <v>378</v>
      </c>
      <c r="B30" s="35" t="s">
        <v>379</v>
      </c>
      <c r="C30" s="32">
        <f>SUM(C31:C33)</f>
        <v>29572.31163499998</v>
      </c>
      <c r="D30" s="32">
        <f>SUM(D31:D33)</f>
        <v>26150.710634999981</v>
      </c>
      <c r="E30" s="32">
        <f>SUM(E31:E33)</f>
        <v>3421.6010000000001</v>
      </c>
      <c r="F30" s="1"/>
      <c r="G30" s="1"/>
      <c r="H30" s="1"/>
    </row>
    <row r="31" spans="1:8" ht="21" customHeight="1">
      <c r="A31" s="1">
        <v>2100301</v>
      </c>
      <c r="B31" s="35" t="s">
        <v>380</v>
      </c>
      <c r="C31" s="32">
        <v>4434.4635930000004</v>
      </c>
      <c r="D31" s="32">
        <f>C31-E31</f>
        <v>4434.4635930000004</v>
      </c>
      <c r="E31" s="32"/>
      <c r="F31" s="1"/>
      <c r="G31" s="1"/>
      <c r="H31" s="1"/>
    </row>
    <row r="32" spans="1:8" ht="21" customHeight="1">
      <c r="A32" s="1">
        <v>2100302</v>
      </c>
      <c r="B32" s="35" t="s">
        <v>381</v>
      </c>
      <c r="C32" s="32">
        <v>22248.247041999981</v>
      </c>
      <c r="D32" s="32">
        <f>C32-E32</f>
        <v>21716.247041999981</v>
      </c>
      <c r="E32" s="32">
        <v>532</v>
      </c>
      <c r="F32" s="1"/>
      <c r="G32" s="1"/>
      <c r="H32" s="1"/>
    </row>
    <row r="33" spans="1:8" ht="21" customHeight="1">
      <c r="A33" s="1">
        <v>2100399</v>
      </c>
      <c r="B33" s="35" t="s">
        <v>382</v>
      </c>
      <c r="C33" s="32">
        <v>2889.6010000000001</v>
      </c>
      <c r="D33" s="32"/>
      <c r="E33" s="32">
        <v>2889.6010000000001</v>
      </c>
      <c r="F33" s="1"/>
      <c r="G33" s="1"/>
      <c r="H33" s="1"/>
    </row>
    <row r="34" spans="1:8" ht="21" customHeight="1">
      <c r="A34" s="34" t="s">
        <v>383</v>
      </c>
      <c r="B34" s="35" t="s">
        <v>384</v>
      </c>
      <c r="C34" s="32">
        <f>SUM(C35:C42)</f>
        <v>21078.334170999999</v>
      </c>
      <c r="D34" s="32">
        <f>SUM(D35:D42)</f>
        <v>9854.5701000000008</v>
      </c>
      <c r="E34" s="32">
        <f>SUM(E35:E42)</f>
        <v>11223.764071</v>
      </c>
      <c r="F34" s="1"/>
      <c r="G34" s="1"/>
      <c r="H34" s="1"/>
    </row>
    <row r="35" spans="1:8" ht="21" customHeight="1">
      <c r="A35" s="1">
        <v>2100401</v>
      </c>
      <c r="B35" s="35" t="s">
        <v>385</v>
      </c>
      <c r="C35" s="32">
        <v>2171.8301999999994</v>
      </c>
      <c r="D35" s="32">
        <f>C35-E35</f>
        <v>1700.6701999999996</v>
      </c>
      <c r="E35" s="32">
        <v>471.15999999999997</v>
      </c>
      <c r="F35" s="1"/>
      <c r="G35" s="1"/>
      <c r="H35" s="1"/>
    </row>
    <row r="36" spans="1:8" ht="21" customHeight="1">
      <c r="A36" s="1">
        <v>2100402</v>
      </c>
      <c r="B36" s="35" t="s">
        <v>386</v>
      </c>
      <c r="C36" s="32">
        <v>444.26909999999992</v>
      </c>
      <c r="D36" s="32">
        <f>C36-E36</f>
        <v>377.95409999999993</v>
      </c>
      <c r="E36" s="32">
        <v>66.314999999999998</v>
      </c>
      <c r="F36" s="1"/>
      <c r="G36" s="1"/>
      <c r="H36" s="1"/>
    </row>
    <row r="37" spans="1:8" ht="21" customHeight="1">
      <c r="A37" s="1">
        <v>2100403</v>
      </c>
      <c r="B37" s="35" t="s">
        <v>387</v>
      </c>
      <c r="C37" s="32">
        <f>SUM(D37:E37)</f>
        <v>11912.866600000001</v>
      </c>
      <c r="D37" s="32">
        <v>7312.8666000000012</v>
      </c>
      <c r="E37" s="32">
        <f>27600-23000</f>
        <v>4600</v>
      </c>
      <c r="F37" s="1"/>
      <c r="G37" s="1"/>
      <c r="H37" s="1"/>
    </row>
    <row r="38" spans="1:8" ht="21" customHeight="1">
      <c r="A38" s="1">
        <v>2100406</v>
      </c>
      <c r="B38" s="35" t="s">
        <v>388</v>
      </c>
      <c r="C38" s="32">
        <v>1096.4892</v>
      </c>
      <c r="D38" s="32">
        <f>C38-E38</f>
        <v>463.0791999999999</v>
      </c>
      <c r="E38" s="32">
        <v>633.41000000000008</v>
      </c>
      <c r="F38" s="1"/>
      <c r="G38" s="1"/>
      <c r="H38" s="1"/>
    </row>
    <row r="39" spans="1:8" ht="21" customHeight="1">
      <c r="A39" s="1">
        <v>2100408</v>
      </c>
      <c r="B39" s="35" t="s">
        <v>389</v>
      </c>
      <c r="C39" s="32">
        <v>4195.3670519999996</v>
      </c>
      <c r="D39" s="32"/>
      <c r="E39" s="32">
        <v>4195.3670520000005</v>
      </c>
      <c r="F39" s="1"/>
      <c r="G39" s="1"/>
      <c r="H39" s="1"/>
    </row>
    <row r="40" spans="1:8" ht="21" customHeight="1">
      <c r="A40" s="1">
        <v>2100409</v>
      </c>
      <c r="B40" s="35" t="s">
        <v>390</v>
      </c>
      <c r="C40" s="32">
        <v>308.19991900000002</v>
      </c>
      <c r="D40" s="32"/>
      <c r="E40" s="32">
        <v>308.19991900000002</v>
      </c>
      <c r="F40" s="1"/>
      <c r="G40" s="1"/>
      <c r="H40" s="1"/>
    </row>
    <row r="41" spans="1:8" ht="21" customHeight="1">
      <c r="A41" s="1">
        <v>2100410</v>
      </c>
      <c r="B41" s="35" t="s">
        <v>391</v>
      </c>
      <c r="C41" s="32">
        <v>20</v>
      </c>
      <c r="D41" s="32"/>
      <c r="E41" s="32">
        <v>20</v>
      </c>
      <c r="F41" s="1"/>
      <c r="G41" s="1"/>
      <c r="H41" s="1"/>
    </row>
    <row r="42" spans="1:8" ht="21" customHeight="1">
      <c r="A42" s="1">
        <v>2100499</v>
      </c>
      <c r="B42" s="35" t="s">
        <v>392</v>
      </c>
      <c r="C42" s="32">
        <v>929.31209999999999</v>
      </c>
      <c r="D42" s="32"/>
      <c r="E42" s="32">
        <v>929.31209999999999</v>
      </c>
      <c r="F42" s="1"/>
      <c r="G42" s="1"/>
      <c r="H42" s="1"/>
    </row>
    <row r="43" spans="1:8" ht="21" customHeight="1">
      <c r="A43" s="34" t="s">
        <v>393</v>
      </c>
      <c r="B43" s="35" t="s">
        <v>394</v>
      </c>
      <c r="C43" s="32">
        <f>SUM(C44)</f>
        <v>50</v>
      </c>
      <c r="D43" s="32">
        <f>SUM(D44)</f>
        <v>0</v>
      </c>
      <c r="E43" s="32">
        <f>SUM(E44)</f>
        <v>50</v>
      </c>
      <c r="F43" s="1"/>
      <c r="G43" s="1"/>
      <c r="H43" s="1"/>
    </row>
    <row r="44" spans="1:8" ht="21" customHeight="1">
      <c r="A44" s="1">
        <v>2100601</v>
      </c>
      <c r="B44" s="35" t="s">
        <v>395</v>
      </c>
      <c r="C44" s="32">
        <v>50</v>
      </c>
      <c r="D44" s="32"/>
      <c r="E44" s="32">
        <v>50</v>
      </c>
      <c r="F44" s="1"/>
      <c r="G44" s="1"/>
      <c r="H44" s="1"/>
    </row>
    <row r="45" spans="1:8" ht="21" customHeight="1">
      <c r="A45" s="34" t="s">
        <v>396</v>
      </c>
      <c r="B45" s="35" t="s">
        <v>397</v>
      </c>
      <c r="C45" s="32">
        <f>SUM(C46:C48)</f>
        <v>5816.1330000000007</v>
      </c>
      <c r="D45" s="32">
        <f>SUM(D46:D48)</f>
        <v>67.710999999999984</v>
      </c>
      <c r="E45" s="32">
        <f>SUM(E46:E48)</f>
        <v>5748.4220000000005</v>
      </c>
      <c r="F45" s="1"/>
      <c r="G45" s="1"/>
      <c r="H45" s="1"/>
    </row>
    <row r="46" spans="1:8" ht="21" customHeight="1">
      <c r="A46" s="1">
        <v>2100716</v>
      </c>
      <c r="B46" s="35" t="s">
        <v>398</v>
      </c>
      <c r="C46" s="32">
        <v>67.710999999999984</v>
      </c>
      <c r="D46" s="32">
        <f>C46-E46</f>
        <v>67.710999999999984</v>
      </c>
      <c r="E46" s="32"/>
      <c r="F46" s="1"/>
      <c r="G46" s="1"/>
      <c r="H46" s="1"/>
    </row>
    <row r="47" spans="1:8" ht="21" customHeight="1">
      <c r="A47" s="1">
        <v>2100717</v>
      </c>
      <c r="B47" s="35" t="s">
        <v>399</v>
      </c>
      <c r="C47" s="32">
        <v>5635.4220000000005</v>
      </c>
      <c r="D47" s="32"/>
      <c r="E47" s="32">
        <v>5635.4220000000005</v>
      </c>
      <c r="F47" s="1"/>
      <c r="G47" s="1"/>
      <c r="H47" s="1"/>
    </row>
    <row r="48" spans="1:8" ht="21" customHeight="1">
      <c r="A48" s="1">
        <v>2100799</v>
      </c>
      <c r="B48" s="35" t="s">
        <v>400</v>
      </c>
      <c r="C48" s="32">
        <v>113</v>
      </c>
      <c r="D48" s="32"/>
      <c r="E48" s="32">
        <v>113</v>
      </c>
      <c r="F48" s="1"/>
      <c r="G48" s="1"/>
      <c r="H48" s="1"/>
    </row>
    <row r="49" spans="1:8" ht="21" customHeight="1">
      <c r="A49" s="34" t="s">
        <v>401</v>
      </c>
      <c r="B49" s="35" t="s">
        <v>402</v>
      </c>
      <c r="C49" s="32">
        <f>SUM(C50:C51)</f>
        <v>1123.8867920000002</v>
      </c>
      <c r="D49" s="32">
        <f>SUM(D50:D51)</f>
        <v>1123.8867920000002</v>
      </c>
      <c r="E49" s="32">
        <f>SUM(E50:E51)</f>
        <v>0</v>
      </c>
      <c r="F49" s="1"/>
      <c r="G49" s="1"/>
      <c r="H49" s="1"/>
    </row>
    <row r="50" spans="1:8" ht="21" customHeight="1">
      <c r="A50" s="1">
        <v>2101101</v>
      </c>
      <c r="B50" s="35" t="s">
        <v>403</v>
      </c>
      <c r="C50" s="32">
        <v>41.895599999999995</v>
      </c>
      <c r="D50" s="32">
        <f>C50-E50</f>
        <v>41.895599999999995</v>
      </c>
      <c r="E50" s="32"/>
      <c r="F50" s="1"/>
      <c r="G50" s="1"/>
      <c r="H50" s="1"/>
    </row>
    <row r="51" spans="1:8" ht="21" customHeight="1">
      <c r="A51" s="1">
        <v>2101102</v>
      </c>
      <c r="B51" s="35" t="s">
        <v>404</v>
      </c>
      <c r="C51" s="32">
        <v>1081.9911920000002</v>
      </c>
      <c r="D51" s="32">
        <f>C51-E51</f>
        <v>1081.9911920000002</v>
      </c>
      <c r="E51" s="32"/>
      <c r="F51" s="1"/>
      <c r="G51" s="1"/>
      <c r="H51" s="1"/>
    </row>
    <row r="52" spans="1:8" ht="21" customHeight="1">
      <c r="A52" s="34" t="s">
        <v>405</v>
      </c>
      <c r="B52" s="35" t="s">
        <v>406</v>
      </c>
      <c r="C52" s="32">
        <f>SUM(C53)</f>
        <v>60</v>
      </c>
      <c r="D52" s="32">
        <f>SUM(D53)</f>
        <v>0</v>
      </c>
      <c r="E52" s="32">
        <f>SUM(E53)</f>
        <v>60</v>
      </c>
      <c r="F52" s="1"/>
      <c r="G52" s="1"/>
      <c r="H52" s="1"/>
    </row>
    <row r="53" spans="1:8" ht="21" customHeight="1">
      <c r="A53" s="1">
        <v>2101504</v>
      </c>
      <c r="B53" s="35" t="s">
        <v>407</v>
      </c>
      <c r="C53" s="32">
        <v>60</v>
      </c>
      <c r="D53" s="32"/>
      <c r="E53" s="32">
        <v>60</v>
      </c>
      <c r="F53" s="1"/>
      <c r="G53" s="1"/>
      <c r="H53" s="1"/>
    </row>
    <row r="54" spans="1:8" ht="21" customHeight="1">
      <c r="A54" s="34" t="s">
        <v>408</v>
      </c>
      <c r="B54" s="35" t="s">
        <v>409</v>
      </c>
      <c r="C54" s="32">
        <f>SUM(C55)</f>
        <v>359.46240399999999</v>
      </c>
      <c r="D54" s="32">
        <f>SUM(D55)</f>
        <v>0</v>
      </c>
      <c r="E54" s="32">
        <f>SUM(E55)</f>
        <v>359.46240399999999</v>
      </c>
      <c r="F54" s="1"/>
      <c r="G54" s="1"/>
      <c r="H54" s="1"/>
    </row>
    <row r="55" spans="1:8" ht="21" customHeight="1">
      <c r="A55" s="1">
        <v>2109901</v>
      </c>
      <c r="B55" s="35" t="s">
        <v>410</v>
      </c>
      <c r="C55" s="32">
        <v>359.46240399999999</v>
      </c>
      <c r="D55" s="32"/>
      <c r="E55" s="32">
        <v>359.46240399999999</v>
      </c>
      <c r="F55" s="1"/>
      <c r="G55" s="1"/>
      <c r="H55" s="1"/>
    </row>
    <row r="56" spans="1:8" ht="21" customHeight="1">
      <c r="A56" s="50">
        <v>212</v>
      </c>
      <c r="B56" s="51" t="s">
        <v>411</v>
      </c>
      <c r="C56" s="36">
        <v>7000</v>
      </c>
      <c r="D56" s="36">
        <v>0</v>
      </c>
      <c r="E56" s="36">
        <v>7000</v>
      </c>
      <c r="F56" s="1"/>
      <c r="G56" s="1"/>
      <c r="H56" s="1"/>
    </row>
    <row r="57" spans="1:8" ht="21" customHeight="1">
      <c r="A57" s="34" t="s">
        <v>412</v>
      </c>
      <c r="B57" s="51" t="s">
        <v>413</v>
      </c>
      <c r="C57" s="36">
        <v>7000</v>
      </c>
      <c r="D57" s="36">
        <v>0</v>
      </c>
      <c r="E57" s="36">
        <v>7000</v>
      </c>
      <c r="F57" s="1"/>
      <c r="G57" s="1"/>
      <c r="H57" s="1"/>
    </row>
    <row r="58" spans="1:8" ht="21" customHeight="1">
      <c r="A58" s="52">
        <v>2120804</v>
      </c>
      <c r="B58" s="51" t="s">
        <v>414</v>
      </c>
      <c r="C58" s="36">
        <v>7000</v>
      </c>
      <c r="D58" s="36">
        <v>0</v>
      </c>
      <c r="E58" s="36">
        <v>7000</v>
      </c>
      <c r="F58" s="1"/>
      <c r="G58" s="1"/>
      <c r="H58" s="1"/>
    </row>
    <row r="59" spans="1:8" ht="21" customHeight="1">
      <c r="A59" s="49" t="s">
        <v>148</v>
      </c>
      <c r="B59" s="35" t="s">
        <v>136</v>
      </c>
      <c r="C59" s="32">
        <v>2134.3763999999987</v>
      </c>
      <c r="D59" s="32">
        <f>C59-E59</f>
        <v>2134.3763999999987</v>
      </c>
      <c r="E59" s="32"/>
      <c r="F59" s="1"/>
      <c r="G59" s="1"/>
      <c r="H59" s="1"/>
    </row>
    <row r="60" spans="1:8" ht="21" customHeight="1">
      <c r="A60" s="34" t="s">
        <v>415</v>
      </c>
      <c r="B60" s="35" t="s">
        <v>416</v>
      </c>
      <c r="C60" s="32">
        <v>2134.3763999999987</v>
      </c>
      <c r="D60" s="32">
        <f>C60-E60</f>
        <v>2134.3763999999987</v>
      </c>
      <c r="E60" s="32"/>
      <c r="F60" s="1"/>
      <c r="G60" s="1"/>
      <c r="H60" s="1"/>
    </row>
    <row r="61" spans="1:8" ht="21" customHeight="1">
      <c r="A61" s="1">
        <v>2210201</v>
      </c>
      <c r="B61" s="35" t="s">
        <v>417</v>
      </c>
      <c r="C61" s="32">
        <v>2134.3763999999987</v>
      </c>
      <c r="D61" s="32">
        <f>C61-E61</f>
        <v>2134.3763999999987</v>
      </c>
      <c r="E61" s="32"/>
      <c r="F61" s="1"/>
      <c r="G61" s="1"/>
      <c r="H61" s="1"/>
    </row>
  </sheetData>
  <mergeCells count="2">
    <mergeCell ref="A2:H2"/>
    <mergeCell ref="A5:B5"/>
  </mergeCells>
  <phoneticPr fontId="2" type="noConversion"/>
  <printOptions horizontalCentered="1"/>
  <pageMargins left="0.70866141732283472" right="0.70866141732283472" top="0.56999999999999995" bottom="0.5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10"/>
  <sheetViews>
    <sheetView workbookViewId="0">
      <selection activeCell="H15" sqref="H15"/>
    </sheetView>
  </sheetViews>
  <sheetFormatPr defaultRowHeight="13.5"/>
  <cols>
    <col min="1" max="1" width="20.125" customWidth="1"/>
    <col min="4" max="4" width="13" customWidth="1"/>
    <col min="5" max="5" width="13.625" customWidth="1"/>
    <col min="6" max="6" width="9" customWidth="1"/>
    <col min="7" max="7" width="11" customWidth="1"/>
    <col min="10" max="10" width="9.25" customWidth="1"/>
    <col min="11" max="11" width="13.125" customWidth="1"/>
  </cols>
  <sheetData>
    <row r="1" spans="1:11" ht="20.25">
      <c r="A1" s="18" t="s">
        <v>105</v>
      </c>
    </row>
    <row r="2" spans="1:11" ht="28.5">
      <c r="A2" s="81" t="s">
        <v>124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</row>
    <row r="4" spans="1:11">
      <c r="A4" s="11"/>
      <c r="B4" s="12"/>
      <c r="C4" s="11"/>
      <c r="D4" s="13"/>
      <c r="E4" s="13"/>
      <c r="F4" s="13"/>
      <c r="G4" s="12"/>
      <c r="H4" s="12"/>
      <c r="I4" s="12"/>
      <c r="J4" s="12"/>
      <c r="K4" s="13" t="s">
        <v>89</v>
      </c>
    </row>
    <row r="5" spans="1:11">
      <c r="A5" s="82" t="s">
        <v>90</v>
      </c>
      <c r="B5" s="80" t="s">
        <v>91</v>
      </c>
      <c r="C5" s="80" t="s">
        <v>92</v>
      </c>
      <c r="D5" s="80" t="s">
        <v>93</v>
      </c>
      <c r="E5" s="80" t="s">
        <v>94</v>
      </c>
      <c r="F5" s="80" t="s">
        <v>95</v>
      </c>
      <c r="G5" s="80" t="s">
        <v>96</v>
      </c>
      <c r="H5" s="80"/>
      <c r="I5" s="80" t="s">
        <v>97</v>
      </c>
      <c r="J5" s="80" t="s">
        <v>98</v>
      </c>
      <c r="K5" s="80" t="s">
        <v>99</v>
      </c>
    </row>
    <row r="6" spans="1:11" ht="60.75" customHeight="1">
      <c r="A6" s="82"/>
      <c r="B6" s="80"/>
      <c r="C6" s="80"/>
      <c r="D6" s="80"/>
      <c r="E6" s="80"/>
      <c r="F6" s="80"/>
      <c r="G6" s="24" t="s">
        <v>100</v>
      </c>
      <c r="H6" s="24" t="s">
        <v>101</v>
      </c>
      <c r="I6" s="80"/>
      <c r="J6" s="80"/>
      <c r="K6" s="80"/>
    </row>
    <row r="7" spans="1:11" ht="30" customHeight="1">
      <c r="A7" s="25" t="s">
        <v>91</v>
      </c>
      <c r="B7" s="26">
        <v>4907.119999999999</v>
      </c>
      <c r="C7" s="23"/>
      <c r="D7" s="23">
        <v>82.24</v>
      </c>
      <c r="E7" s="23"/>
      <c r="F7" s="23"/>
      <c r="G7" s="23">
        <v>4824.8799999999992</v>
      </c>
      <c r="H7" s="23"/>
      <c r="I7" s="23"/>
      <c r="J7" s="23"/>
      <c r="K7" s="23"/>
    </row>
    <row r="8" spans="1:11" ht="30" customHeight="1">
      <c r="A8" s="25" t="s">
        <v>102</v>
      </c>
      <c r="B8" s="23">
        <v>4741.7199999999993</v>
      </c>
      <c r="C8" s="23"/>
      <c r="D8" s="23">
        <v>10.24</v>
      </c>
      <c r="E8" s="23"/>
      <c r="F8" s="23"/>
      <c r="G8" s="23">
        <v>4731.4799999999996</v>
      </c>
      <c r="H8" s="23"/>
      <c r="I8" s="23"/>
      <c r="J8" s="23"/>
      <c r="K8" s="23"/>
    </row>
    <row r="9" spans="1:11" ht="30" customHeight="1">
      <c r="A9" s="25" t="s">
        <v>103</v>
      </c>
      <c r="B9" s="23">
        <v>165.4</v>
      </c>
      <c r="C9" s="23"/>
      <c r="D9" s="23">
        <v>72</v>
      </c>
      <c r="E9" s="23"/>
      <c r="F9" s="23"/>
      <c r="G9" s="23">
        <v>93.4</v>
      </c>
      <c r="H9" s="23"/>
      <c r="I9" s="23"/>
      <c r="J9" s="23"/>
      <c r="K9" s="23"/>
    </row>
    <row r="10" spans="1:11" ht="30" customHeight="1">
      <c r="A10" s="25" t="s">
        <v>104</v>
      </c>
      <c r="B10" s="23">
        <v>0</v>
      </c>
      <c r="C10" s="23"/>
      <c r="D10" s="23">
        <v>0</v>
      </c>
      <c r="E10" s="23"/>
      <c r="F10" s="23"/>
      <c r="G10" s="23">
        <v>0</v>
      </c>
      <c r="H10" s="23"/>
      <c r="I10" s="23"/>
      <c r="J10" s="23"/>
      <c r="K10" s="23"/>
    </row>
  </sheetData>
  <mergeCells count="11">
    <mergeCell ref="K5:K6"/>
    <mergeCell ref="A2:K2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honeticPr fontId="2" type="noConversion"/>
  <printOptions horizontalCentered="1"/>
  <pageMargins left="0.70866141732283472" right="0.70866141732283472" top="0.8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M35"/>
  <sheetViews>
    <sheetView workbookViewId="0">
      <selection activeCell="L10" sqref="L10"/>
    </sheetView>
  </sheetViews>
  <sheetFormatPr defaultRowHeight="13.5"/>
  <cols>
    <col min="1" max="1" width="10.375" customWidth="1"/>
  </cols>
  <sheetData>
    <row r="1" spans="1:13" ht="20.25">
      <c r="A1" s="18" t="s">
        <v>128</v>
      </c>
    </row>
    <row r="2" spans="1:13" ht="22.5" customHeight="1">
      <c r="A2" s="116" t="s">
        <v>130</v>
      </c>
      <c r="B2" s="116"/>
      <c r="C2" s="116"/>
      <c r="D2" s="116"/>
      <c r="E2" s="116"/>
      <c r="F2" s="116"/>
      <c r="G2" s="116"/>
      <c r="H2" s="116"/>
      <c r="I2" s="116"/>
    </row>
    <row r="3" spans="1:13" ht="22.5">
      <c r="A3" s="14" t="s">
        <v>106</v>
      </c>
      <c r="B3" s="15"/>
      <c r="C3" s="15"/>
      <c r="D3" s="15"/>
      <c r="E3" s="15"/>
      <c r="F3" s="15"/>
      <c r="I3" s="16"/>
    </row>
    <row r="4" spans="1:13" ht="44.25" customHeight="1">
      <c r="A4" s="21" t="s">
        <v>113</v>
      </c>
      <c r="B4" s="102" t="s">
        <v>419</v>
      </c>
      <c r="C4" s="103"/>
      <c r="D4" s="103"/>
      <c r="E4" s="103"/>
      <c r="F4" s="103"/>
      <c r="G4" s="103"/>
      <c r="H4" s="103"/>
      <c r="I4" s="104"/>
    </row>
    <row r="5" spans="1:13" ht="13.5" customHeight="1">
      <c r="A5" s="101" t="s">
        <v>114</v>
      </c>
      <c r="B5" s="107" t="s">
        <v>490</v>
      </c>
      <c r="C5" s="108"/>
      <c r="D5" s="108"/>
      <c r="E5" s="108"/>
      <c r="F5" s="108"/>
      <c r="G5" s="108"/>
      <c r="H5" s="108"/>
      <c r="I5" s="109"/>
    </row>
    <row r="6" spans="1:13">
      <c r="A6" s="101"/>
      <c r="B6" s="110"/>
      <c r="C6" s="111"/>
      <c r="D6" s="111"/>
      <c r="E6" s="111"/>
      <c r="F6" s="111"/>
      <c r="G6" s="111"/>
      <c r="H6" s="111"/>
      <c r="I6" s="112"/>
    </row>
    <row r="7" spans="1:13" ht="13.5" customHeight="1">
      <c r="A7" s="98" t="s">
        <v>126</v>
      </c>
      <c r="B7" s="138" t="s">
        <v>485</v>
      </c>
      <c r="C7" s="139"/>
      <c r="D7" s="139"/>
      <c r="E7" s="139"/>
      <c r="F7" s="139"/>
      <c r="G7" s="139"/>
      <c r="H7" s="139"/>
      <c r="I7" s="140"/>
    </row>
    <row r="8" spans="1:13">
      <c r="A8" s="99"/>
      <c r="B8" s="141"/>
      <c r="C8" s="142"/>
      <c r="D8" s="142"/>
      <c r="E8" s="142"/>
      <c r="F8" s="142"/>
      <c r="G8" s="142"/>
      <c r="H8" s="142"/>
      <c r="I8" s="143"/>
    </row>
    <row r="9" spans="1:13" ht="10.5" customHeight="1">
      <c r="A9" s="100"/>
      <c r="B9" s="144"/>
      <c r="C9" s="145"/>
      <c r="D9" s="145"/>
      <c r="E9" s="145"/>
      <c r="F9" s="145"/>
      <c r="G9" s="145"/>
      <c r="H9" s="145"/>
      <c r="I9" s="146"/>
    </row>
    <row r="10" spans="1:13" ht="132.75" customHeight="1">
      <c r="A10" s="21" t="s">
        <v>115</v>
      </c>
      <c r="B10" s="121" t="s">
        <v>420</v>
      </c>
      <c r="C10" s="121"/>
      <c r="D10" s="121"/>
      <c r="E10" s="121"/>
      <c r="F10" s="121"/>
      <c r="G10" s="121"/>
      <c r="H10" s="121"/>
      <c r="I10" s="121"/>
      <c r="M10" s="6"/>
    </row>
    <row r="11" spans="1:13" ht="97.5" customHeight="1">
      <c r="A11" s="22" t="s">
        <v>116</v>
      </c>
      <c r="B11" s="122" t="s">
        <v>421</v>
      </c>
      <c r="C11" s="122"/>
      <c r="D11" s="122"/>
      <c r="E11" s="122"/>
      <c r="F11" s="122"/>
      <c r="G11" s="122"/>
      <c r="H11" s="122"/>
      <c r="I11" s="122"/>
    </row>
    <row r="12" spans="1:13">
      <c r="A12" s="105" t="s">
        <v>117</v>
      </c>
      <c r="B12" s="137" t="s">
        <v>489</v>
      </c>
      <c r="C12" s="137"/>
      <c r="D12" s="137"/>
      <c r="E12" s="137"/>
      <c r="F12" s="137"/>
      <c r="G12" s="137"/>
      <c r="H12" s="137"/>
      <c r="I12" s="137"/>
    </row>
    <row r="13" spans="1:13" ht="23.25" customHeight="1">
      <c r="A13" s="106"/>
      <c r="B13" s="137"/>
      <c r="C13" s="137"/>
      <c r="D13" s="137"/>
      <c r="E13" s="137"/>
      <c r="F13" s="137"/>
      <c r="G13" s="137"/>
      <c r="H13" s="137"/>
      <c r="I13" s="137"/>
    </row>
    <row r="14" spans="1:13">
      <c r="A14" s="105" t="s">
        <v>118</v>
      </c>
      <c r="B14" s="136" t="s">
        <v>488</v>
      </c>
      <c r="C14" s="137"/>
      <c r="D14" s="137"/>
      <c r="E14" s="137"/>
      <c r="F14" s="137"/>
      <c r="G14" s="137"/>
      <c r="H14" s="137"/>
      <c r="I14" s="137"/>
    </row>
    <row r="15" spans="1:13">
      <c r="A15" s="117"/>
      <c r="B15" s="137"/>
      <c r="C15" s="137"/>
      <c r="D15" s="137"/>
      <c r="E15" s="137"/>
      <c r="F15" s="137"/>
      <c r="G15" s="137"/>
      <c r="H15" s="137"/>
      <c r="I15" s="137"/>
    </row>
    <row r="16" spans="1:13">
      <c r="A16" s="117"/>
      <c r="B16" s="137"/>
      <c r="C16" s="137"/>
      <c r="D16" s="137"/>
      <c r="E16" s="137"/>
      <c r="F16" s="137"/>
      <c r="G16" s="137"/>
      <c r="H16" s="137"/>
      <c r="I16" s="137"/>
    </row>
    <row r="17" spans="1:9" ht="20.25" customHeight="1">
      <c r="A17" s="117"/>
      <c r="B17" s="137"/>
      <c r="C17" s="137"/>
      <c r="D17" s="137"/>
      <c r="E17" s="137"/>
      <c r="F17" s="137"/>
      <c r="G17" s="137"/>
      <c r="H17" s="137"/>
      <c r="I17" s="137"/>
    </row>
    <row r="18" spans="1:9" ht="13.5" hidden="1" customHeight="1">
      <c r="A18" s="106"/>
      <c r="B18" s="137"/>
      <c r="C18" s="137"/>
      <c r="D18" s="137"/>
      <c r="E18" s="137"/>
      <c r="F18" s="137"/>
      <c r="G18" s="137"/>
      <c r="H18" s="137"/>
      <c r="I18" s="137"/>
    </row>
    <row r="19" spans="1:9">
      <c r="A19" s="105" t="s">
        <v>119</v>
      </c>
      <c r="B19" s="102" t="s">
        <v>120</v>
      </c>
      <c r="C19" s="118"/>
      <c r="D19" s="119"/>
      <c r="E19" s="20" t="s">
        <v>121</v>
      </c>
      <c r="F19" s="120" t="s">
        <v>122</v>
      </c>
      <c r="G19" s="120"/>
      <c r="H19" s="102" t="s">
        <v>123</v>
      </c>
      <c r="I19" s="119"/>
    </row>
    <row r="20" spans="1:9">
      <c r="A20" s="117"/>
      <c r="B20" s="87" t="s">
        <v>486</v>
      </c>
      <c r="C20" s="88"/>
      <c r="D20" s="89"/>
      <c r="E20" s="53" t="s">
        <v>422</v>
      </c>
      <c r="F20" s="113" t="s">
        <v>423</v>
      </c>
      <c r="G20" s="114"/>
      <c r="H20" s="92" t="s">
        <v>424</v>
      </c>
      <c r="I20" s="93"/>
    </row>
    <row r="21" spans="1:9" ht="13.5" customHeight="1">
      <c r="A21" s="117"/>
      <c r="B21" s="87" t="s">
        <v>425</v>
      </c>
      <c r="C21" s="88"/>
      <c r="D21" s="89"/>
      <c r="E21" s="54" t="s">
        <v>426</v>
      </c>
      <c r="F21" s="94">
        <v>57</v>
      </c>
      <c r="G21" s="95"/>
      <c r="H21" s="92" t="s">
        <v>427</v>
      </c>
      <c r="I21" s="93"/>
    </row>
    <row r="22" spans="1:9" ht="13.5" customHeight="1">
      <c r="A22" s="117"/>
      <c r="B22" s="87" t="s">
        <v>428</v>
      </c>
      <c r="C22" s="88"/>
      <c r="D22" s="89"/>
      <c r="E22" s="54" t="s">
        <v>429</v>
      </c>
      <c r="F22" s="96">
        <v>334</v>
      </c>
      <c r="G22" s="97"/>
      <c r="H22" s="92" t="s">
        <v>427</v>
      </c>
      <c r="I22" s="93"/>
    </row>
    <row r="23" spans="1:9" ht="13.5" customHeight="1">
      <c r="A23" s="117"/>
      <c r="B23" s="87" t="s">
        <v>430</v>
      </c>
      <c r="C23" s="88"/>
      <c r="D23" s="89"/>
      <c r="E23" s="54" t="s">
        <v>431</v>
      </c>
      <c r="F23" s="96">
        <v>315</v>
      </c>
      <c r="G23" s="97"/>
      <c r="H23" s="92" t="s">
        <v>427</v>
      </c>
      <c r="I23" s="93"/>
    </row>
    <row r="24" spans="1:9" ht="13.5" customHeight="1">
      <c r="A24" s="117"/>
      <c r="B24" s="87" t="s">
        <v>432</v>
      </c>
      <c r="C24" s="88"/>
      <c r="D24" s="89"/>
      <c r="E24" s="55" t="s">
        <v>433</v>
      </c>
      <c r="F24" s="96">
        <v>2004</v>
      </c>
      <c r="G24" s="97"/>
      <c r="H24" s="92" t="s">
        <v>427</v>
      </c>
      <c r="I24" s="93"/>
    </row>
    <row r="25" spans="1:9" ht="13.5" customHeight="1">
      <c r="A25" s="117"/>
      <c r="B25" s="87" t="s">
        <v>434</v>
      </c>
      <c r="C25" s="88"/>
      <c r="D25" s="89"/>
      <c r="E25" s="55" t="s">
        <v>435</v>
      </c>
      <c r="F25" s="90" t="s">
        <v>436</v>
      </c>
      <c r="G25" s="91"/>
      <c r="H25" s="92" t="s">
        <v>437</v>
      </c>
      <c r="I25" s="93"/>
    </row>
    <row r="26" spans="1:9" ht="13.5" customHeight="1">
      <c r="A26" s="117"/>
      <c r="B26" s="87" t="s">
        <v>438</v>
      </c>
      <c r="C26" s="88"/>
      <c r="D26" s="89"/>
      <c r="E26" s="55" t="s">
        <v>439</v>
      </c>
      <c r="F26" s="94">
        <v>4</v>
      </c>
      <c r="G26" s="95"/>
      <c r="H26" s="92" t="s">
        <v>427</v>
      </c>
      <c r="I26" s="93"/>
    </row>
    <row r="27" spans="1:9" ht="13.5" customHeight="1">
      <c r="A27" s="117"/>
      <c r="B27" s="87" t="s">
        <v>440</v>
      </c>
      <c r="C27" s="88"/>
      <c r="D27" s="89"/>
      <c r="E27" s="55" t="s">
        <v>435</v>
      </c>
      <c r="F27" s="90" t="s">
        <v>441</v>
      </c>
      <c r="G27" s="91"/>
      <c r="H27" s="92" t="s">
        <v>437</v>
      </c>
      <c r="I27" s="93"/>
    </row>
    <row r="28" spans="1:9" ht="13.5" customHeight="1">
      <c r="A28" s="117"/>
      <c r="B28" s="87" t="s">
        <v>442</v>
      </c>
      <c r="C28" s="88"/>
      <c r="D28" s="89"/>
      <c r="E28" s="55" t="s">
        <v>435</v>
      </c>
      <c r="F28" s="90" t="s">
        <v>443</v>
      </c>
      <c r="G28" s="91"/>
      <c r="H28" s="92" t="s">
        <v>437</v>
      </c>
      <c r="I28" s="93"/>
    </row>
    <row r="29" spans="1:9" ht="13.5" customHeight="1">
      <c r="A29" s="117"/>
      <c r="B29" s="87" t="s">
        <v>444</v>
      </c>
      <c r="C29" s="88"/>
      <c r="D29" s="89"/>
      <c r="E29" s="55" t="s">
        <v>435</v>
      </c>
      <c r="F29" s="90" t="s">
        <v>443</v>
      </c>
      <c r="G29" s="91"/>
      <c r="H29" s="92" t="s">
        <v>437</v>
      </c>
      <c r="I29" s="93"/>
    </row>
    <row r="30" spans="1:9" ht="13.5" customHeight="1">
      <c r="A30" s="117"/>
      <c r="B30" s="87" t="s">
        <v>445</v>
      </c>
      <c r="C30" s="88"/>
      <c r="D30" s="89"/>
      <c r="E30" s="55" t="s">
        <v>435</v>
      </c>
      <c r="F30" s="90" t="s">
        <v>446</v>
      </c>
      <c r="G30" s="91"/>
      <c r="H30" s="92" t="s">
        <v>437</v>
      </c>
      <c r="I30" s="93"/>
    </row>
    <row r="31" spans="1:9" ht="13.5" customHeight="1">
      <c r="A31" s="117"/>
      <c r="B31" s="87" t="s">
        <v>447</v>
      </c>
      <c r="C31" s="88"/>
      <c r="D31" s="89"/>
      <c r="E31" s="55" t="s">
        <v>435</v>
      </c>
      <c r="F31" s="90" t="s">
        <v>448</v>
      </c>
      <c r="G31" s="91"/>
      <c r="H31" s="92" t="s">
        <v>437</v>
      </c>
      <c r="I31" s="93"/>
    </row>
    <row r="32" spans="1:9" ht="13.5" customHeight="1">
      <c r="A32" s="117"/>
      <c r="B32" s="87" t="s">
        <v>449</v>
      </c>
      <c r="C32" s="88"/>
      <c r="D32" s="89"/>
      <c r="E32" s="55" t="s">
        <v>435</v>
      </c>
      <c r="F32" s="90" t="s">
        <v>450</v>
      </c>
      <c r="G32" s="91"/>
      <c r="H32" s="92" t="s">
        <v>437</v>
      </c>
      <c r="I32" s="93"/>
    </row>
    <row r="33" spans="1:9">
      <c r="A33" s="117"/>
      <c r="B33" s="83" t="s">
        <v>451</v>
      </c>
      <c r="C33" s="83"/>
      <c r="D33" s="83"/>
      <c r="E33" s="55" t="s">
        <v>435</v>
      </c>
      <c r="F33" s="84" t="s">
        <v>452</v>
      </c>
      <c r="G33" s="84"/>
      <c r="H33" s="85" t="s">
        <v>437</v>
      </c>
      <c r="I33" s="86"/>
    </row>
    <row r="34" spans="1:9">
      <c r="A34" s="106"/>
      <c r="B34" s="83" t="s">
        <v>453</v>
      </c>
      <c r="C34" s="83"/>
      <c r="D34" s="83"/>
      <c r="E34" s="55" t="s">
        <v>435</v>
      </c>
      <c r="F34" s="84" t="s">
        <v>454</v>
      </c>
      <c r="G34" s="84"/>
      <c r="H34" s="85" t="s">
        <v>437</v>
      </c>
      <c r="I34" s="86"/>
    </row>
    <row r="35" spans="1:9" ht="55.5" customHeight="1">
      <c r="A35" s="115"/>
      <c r="B35" s="115"/>
      <c r="C35" s="115"/>
      <c r="D35" s="115"/>
      <c r="E35" s="115"/>
      <c r="F35" s="115"/>
      <c r="G35" s="115"/>
      <c r="H35" s="115"/>
      <c r="I35" s="115"/>
    </row>
  </sheetData>
  <mergeCells count="62">
    <mergeCell ref="A35:I35"/>
    <mergeCell ref="A2:I2"/>
    <mergeCell ref="B29:D29"/>
    <mergeCell ref="F29:G29"/>
    <mergeCell ref="H29:I29"/>
    <mergeCell ref="B30:D30"/>
    <mergeCell ref="F30:G30"/>
    <mergeCell ref="H30:I30"/>
    <mergeCell ref="A19:A34"/>
    <mergeCell ref="B19:D19"/>
    <mergeCell ref="F19:G19"/>
    <mergeCell ref="H19:I19"/>
    <mergeCell ref="A14:A18"/>
    <mergeCell ref="B14:I18"/>
    <mergeCell ref="B10:I10"/>
    <mergeCell ref="B11:I11"/>
    <mergeCell ref="B22:D22"/>
    <mergeCell ref="F22:G22"/>
    <mergeCell ref="H22:I22"/>
    <mergeCell ref="B23:D23"/>
    <mergeCell ref="F23:G23"/>
    <mergeCell ref="H23:I23"/>
    <mergeCell ref="B20:D20"/>
    <mergeCell ref="F20:G20"/>
    <mergeCell ref="H20:I20"/>
    <mergeCell ref="B21:D21"/>
    <mergeCell ref="F21:G21"/>
    <mergeCell ref="H21:I21"/>
    <mergeCell ref="A7:A9"/>
    <mergeCell ref="A5:A6"/>
    <mergeCell ref="B4:I4"/>
    <mergeCell ref="A12:A13"/>
    <mergeCell ref="B12:I13"/>
    <mergeCell ref="B5:I6"/>
    <mergeCell ref="B7:I9"/>
    <mergeCell ref="F24:G24"/>
    <mergeCell ref="H24:I24"/>
    <mergeCell ref="B25:D25"/>
    <mergeCell ref="F25:G25"/>
    <mergeCell ref="H25:I25"/>
    <mergeCell ref="B24:D24"/>
    <mergeCell ref="B26:D26"/>
    <mergeCell ref="F26:G26"/>
    <mergeCell ref="H26:I26"/>
    <mergeCell ref="B27:D27"/>
    <mergeCell ref="F27:G27"/>
    <mergeCell ref="H27:I27"/>
    <mergeCell ref="B28:D28"/>
    <mergeCell ref="F28:G28"/>
    <mergeCell ref="H28:I28"/>
    <mergeCell ref="B32:D32"/>
    <mergeCell ref="F32:G32"/>
    <mergeCell ref="H32:I32"/>
    <mergeCell ref="B31:D31"/>
    <mergeCell ref="F31:G31"/>
    <mergeCell ref="H31:I31"/>
    <mergeCell ref="B33:D33"/>
    <mergeCell ref="F33:G33"/>
    <mergeCell ref="H33:I33"/>
    <mergeCell ref="B34:D34"/>
    <mergeCell ref="F34:G34"/>
    <mergeCell ref="H34:I34"/>
  </mergeCells>
  <phoneticPr fontId="2" type="noConversion"/>
  <dataValidations count="1">
    <dataValidation type="list" allowBlank="1" showInputMessage="1" showErrorMessage="1" sqref="I33:I34 H25:H34 H20">
      <formula1>"产出类,效益类,满意度"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F28"/>
  <sheetViews>
    <sheetView tabSelected="1" workbookViewId="0">
      <selection activeCell="J32" sqref="J32"/>
    </sheetView>
  </sheetViews>
  <sheetFormatPr defaultRowHeight="13.5"/>
  <cols>
    <col min="1" max="1" width="10.75" customWidth="1"/>
    <col min="2" max="2" width="13" customWidth="1"/>
    <col min="3" max="3" width="21.625" customWidth="1"/>
    <col min="6" max="6" width="18" customWidth="1"/>
  </cols>
  <sheetData>
    <row r="1" spans="1:6" ht="20.25">
      <c r="A1" s="18" t="s">
        <v>131</v>
      </c>
    </row>
    <row r="2" spans="1:6" ht="27">
      <c r="A2" s="124" t="s">
        <v>127</v>
      </c>
      <c r="B2" s="124"/>
      <c r="C2" s="124"/>
      <c r="D2" s="124"/>
      <c r="E2" s="124"/>
      <c r="F2" s="124"/>
    </row>
    <row r="3" spans="1:6" ht="22.5">
      <c r="A3" s="15"/>
      <c r="B3" s="15"/>
      <c r="C3" s="15"/>
      <c r="D3" s="15"/>
      <c r="E3" s="15"/>
      <c r="F3" s="15"/>
    </row>
    <row r="4" spans="1:6" ht="33.75" customHeight="1">
      <c r="A4" s="27" t="s">
        <v>129</v>
      </c>
      <c r="B4" s="133" t="s">
        <v>455</v>
      </c>
      <c r="C4" s="134"/>
      <c r="D4" s="134"/>
      <c r="E4" s="134"/>
      <c r="F4" s="135"/>
    </row>
    <row r="5" spans="1:6" ht="115.5" customHeight="1">
      <c r="A5" s="27" t="s">
        <v>107</v>
      </c>
      <c r="B5" s="125" t="s">
        <v>487</v>
      </c>
      <c r="C5" s="126"/>
      <c r="D5" s="126"/>
      <c r="E5" s="126"/>
      <c r="F5" s="127"/>
    </row>
    <row r="6" spans="1:6" ht="45.75" customHeight="1">
      <c r="A6" s="19" t="s">
        <v>125</v>
      </c>
      <c r="B6" s="128" t="s">
        <v>484</v>
      </c>
      <c r="C6" s="129"/>
      <c r="D6" s="129"/>
      <c r="E6" s="129"/>
      <c r="F6" s="130"/>
    </row>
    <row r="7" spans="1:6" ht="20.25" customHeight="1">
      <c r="A7" s="131" t="s">
        <v>108</v>
      </c>
      <c r="B7" s="128" t="s">
        <v>109</v>
      </c>
      <c r="C7" s="130"/>
      <c r="D7" s="17" t="s">
        <v>110</v>
      </c>
      <c r="E7" s="17" t="s">
        <v>111</v>
      </c>
      <c r="F7" s="17" t="s">
        <v>112</v>
      </c>
    </row>
    <row r="8" spans="1:6" ht="20.25" customHeight="1">
      <c r="A8" s="132"/>
      <c r="B8" s="96" t="s">
        <v>456</v>
      </c>
      <c r="C8" s="97"/>
      <c r="D8" s="56" t="s">
        <v>439</v>
      </c>
      <c r="E8" s="56">
        <v>68</v>
      </c>
      <c r="F8" s="57" t="s">
        <v>427</v>
      </c>
    </row>
    <row r="9" spans="1:6" ht="20.25" customHeight="1">
      <c r="A9" s="132"/>
      <c r="B9" s="96" t="s">
        <v>457</v>
      </c>
      <c r="C9" s="97"/>
      <c r="D9" s="56" t="s">
        <v>458</v>
      </c>
      <c r="E9" s="56">
        <v>100</v>
      </c>
      <c r="F9" s="57" t="s">
        <v>427</v>
      </c>
    </row>
    <row r="10" spans="1:6" ht="20.25" customHeight="1">
      <c r="A10" s="132"/>
      <c r="B10" s="96" t="s">
        <v>459</v>
      </c>
      <c r="C10" s="97"/>
      <c r="D10" s="58" t="s">
        <v>460</v>
      </c>
      <c r="E10" s="56">
        <v>12</v>
      </c>
      <c r="F10" s="57" t="s">
        <v>427</v>
      </c>
    </row>
    <row r="11" spans="1:6" ht="20.25" customHeight="1">
      <c r="A11" s="132"/>
      <c r="B11" s="96" t="s">
        <v>461</v>
      </c>
      <c r="C11" s="97"/>
      <c r="D11" s="58" t="s">
        <v>439</v>
      </c>
      <c r="E11" s="56">
        <v>59</v>
      </c>
      <c r="F11" s="57" t="s">
        <v>427</v>
      </c>
    </row>
    <row r="12" spans="1:6" ht="30" customHeight="1">
      <c r="A12" s="132"/>
      <c r="B12" s="96" t="s">
        <v>462</v>
      </c>
      <c r="C12" s="97"/>
      <c r="D12" s="59" t="s">
        <v>458</v>
      </c>
      <c r="E12" s="59">
        <v>100</v>
      </c>
      <c r="F12" s="57" t="s">
        <v>427</v>
      </c>
    </row>
    <row r="13" spans="1:6" ht="26.25" customHeight="1">
      <c r="A13" s="132"/>
      <c r="B13" s="96" t="s">
        <v>463</v>
      </c>
      <c r="C13" s="97"/>
      <c r="D13" s="59" t="s">
        <v>458</v>
      </c>
      <c r="E13" s="59">
        <v>100</v>
      </c>
      <c r="F13" s="57" t="s">
        <v>427</v>
      </c>
    </row>
    <row r="14" spans="1:6" ht="20.25" customHeight="1">
      <c r="A14" s="132"/>
      <c r="B14" s="96" t="s">
        <v>464</v>
      </c>
      <c r="C14" s="97"/>
      <c r="D14" s="60" t="s">
        <v>458</v>
      </c>
      <c r="E14" s="60" t="s">
        <v>465</v>
      </c>
      <c r="F14" s="57" t="s">
        <v>427</v>
      </c>
    </row>
    <row r="15" spans="1:6" ht="20.25" customHeight="1">
      <c r="A15" s="132"/>
      <c r="B15" s="96" t="s">
        <v>466</v>
      </c>
      <c r="C15" s="97"/>
      <c r="D15" s="60" t="s">
        <v>467</v>
      </c>
      <c r="E15" s="60" t="s">
        <v>468</v>
      </c>
      <c r="F15" s="57" t="s">
        <v>427</v>
      </c>
    </row>
    <row r="16" spans="1:6" ht="20.25" customHeight="1">
      <c r="A16" s="132"/>
      <c r="B16" s="96" t="s">
        <v>469</v>
      </c>
      <c r="C16" s="97"/>
      <c r="D16" s="59" t="s">
        <v>470</v>
      </c>
      <c r="E16" s="59">
        <v>309</v>
      </c>
      <c r="F16" s="57" t="s">
        <v>427</v>
      </c>
    </row>
    <row r="17" spans="1:6" ht="20.25" customHeight="1">
      <c r="A17" s="132"/>
      <c r="B17" s="96" t="s">
        <v>471</v>
      </c>
      <c r="C17" s="97"/>
      <c r="D17" s="60" t="s">
        <v>472</v>
      </c>
      <c r="E17" s="60">
        <v>36879</v>
      </c>
      <c r="F17" s="57" t="s">
        <v>427</v>
      </c>
    </row>
    <row r="18" spans="1:6" ht="20.25" customHeight="1">
      <c r="A18" s="132"/>
      <c r="B18" s="96" t="s">
        <v>473</v>
      </c>
      <c r="C18" s="97"/>
      <c r="D18" s="60" t="s">
        <v>472</v>
      </c>
      <c r="E18" s="60">
        <v>32540</v>
      </c>
      <c r="F18" s="57" t="s">
        <v>427</v>
      </c>
    </row>
    <row r="19" spans="1:6" ht="20.25" customHeight="1">
      <c r="A19" s="132"/>
      <c r="B19" s="96" t="s">
        <v>474</v>
      </c>
      <c r="C19" s="97"/>
      <c r="D19" s="59" t="s">
        <v>458</v>
      </c>
      <c r="E19" s="59">
        <v>100</v>
      </c>
      <c r="F19" s="57" t="s">
        <v>437</v>
      </c>
    </row>
    <row r="20" spans="1:6" ht="20.25" customHeight="1">
      <c r="A20" s="132"/>
      <c r="B20" s="96" t="s">
        <v>475</v>
      </c>
      <c r="C20" s="97"/>
      <c r="D20" s="59" t="s">
        <v>476</v>
      </c>
      <c r="E20" s="59" t="s">
        <v>477</v>
      </c>
      <c r="F20" s="57" t="s">
        <v>437</v>
      </c>
    </row>
    <row r="21" spans="1:6" ht="20.25" customHeight="1">
      <c r="A21" s="132"/>
      <c r="B21" s="96" t="s">
        <v>442</v>
      </c>
      <c r="C21" s="97"/>
      <c r="D21" s="59" t="s">
        <v>458</v>
      </c>
      <c r="E21" s="61" t="s">
        <v>478</v>
      </c>
      <c r="F21" s="57" t="s">
        <v>437</v>
      </c>
    </row>
    <row r="22" spans="1:6" ht="20.25" customHeight="1">
      <c r="A22" s="132"/>
      <c r="B22" s="96" t="s">
        <v>444</v>
      </c>
      <c r="C22" s="97"/>
      <c r="D22" s="59" t="s">
        <v>458</v>
      </c>
      <c r="E22" s="61" t="s">
        <v>478</v>
      </c>
      <c r="F22" s="57" t="s">
        <v>437</v>
      </c>
    </row>
    <row r="23" spans="1:6" ht="20.25" customHeight="1">
      <c r="A23" s="132"/>
      <c r="B23" s="96" t="s">
        <v>445</v>
      </c>
      <c r="C23" s="97"/>
      <c r="D23" s="59" t="s">
        <v>458</v>
      </c>
      <c r="E23" s="61" t="s">
        <v>479</v>
      </c>
      <c r="F23" s="57" t="s">
        <v>437</v>
      </c>
    </row>
    <row r="24" spans="1:6" ht="20.25" customHeight="1">
      <c r="A24" s="132"/>
      <c r="B24" s="96" t="s">
        <v>447</v>
      </c>
      <c r="C24" s="97"/>
      <c r="D24" s="59" t="s">
        <v>458</v>
      </c>
      <c r="E24" s="61" t="s">
        <v>480</v>
      </c>
      <c r="F24" s="57" t="s">
        <v>437</v>
      </c>
    </row>
    <row r="25" spans="1:6" ht="20.25" customHeight="1">
      <c r="A25" s="132"/>
      <c r="B25" s="96" t="s">
        <v>481</v>
      </c>
      <c r="C25" s="97"/>
      <c r="D25" s="59" t="s">
        <v>458</v>
      </c>
      <c r="E25" s="61" t="s">
        <v>482</v>
      </c>
      <c r="F25" s="57" t="s">
        <v>437</v>
      </c>
    </row>
    <row r="26" spans="1:6" ht="20.25" customHeight="1">
      <c r="A26" s="132"/>
      <c r="B26" s="96" t="s">
        <v>451</v>
      </c>
      <c r="C26" s="97"/>
      <c r="D26" s="59" t="s">
        <v>458</v>
      </c>
      <c r="E26" s="61" t="s">
        <v>465</v>
      </c>
      <c r="F26" s="57" t="s">
        <v>437</v>
      </c>
    </row>
    <row r="27" spans="1:6" ht="20.25" customHeight="1">
      <c r="A27" s="132"/>
      <c r="B27" s="96" t="s">
        <v>453</v>
      </c>
      <c r="C27" s="97"/>
      <c r="D27" s="59" t="s">
        <v>458</v>
      </c>
      <c r="E27" s="61" t="s">
        <v>483</v>
      </c>
      <c r="F27" s="57" t="s">
        <v>437</v>
      </c>
    </row>
    <row r="28" spans="1:6" ht="27.75" customHeight="1">
      <c r="A28" s="123"/>
      <c r="B28" s="123"/>
      <c r="C28" s="123"/>
      <c r="D28" s="123"/>
      <c r="E28" s="123"/>
      <c r="F28" s="123"/>
    </row>
  </sheetData>
  <mergeCells count="27">
    <mergeCell ref="A28:F28"/>
    <mergeCell ref="A2:F2"/>
    <mergeCell ref="B5:F5"/>
    <mergeCell ref="B6:F6"/>
    <mergeCell ref="A7:A27"/>
    <mergeCell ref="B7:C7"/>
    <mergeCell ref="B8:C8"/>
    <mergeCell ref="B9:C9"/>
    <mergeCell ref="B10:C10"/>
    <mergeCell ref="B11:C11"/>
    <mergeCell ref="B12:C12"/>
    <mergeCell ref="B4:F4"/>
    <mergeCell ref="B13:C13"/>
    <mergeCell ref="B14:C14"/>
    <mergeCell ref="B15:C15"/>
    <mergeCell ref="B17:C17"/>
    <mergeCell ref="B18:C18"/>
    <mergeCell ref="B19:C19"/>
    <mergeCell ref="B20:C20"/>
    <mergeCell ref="B16:C16"/>
    <mergeCell ref="B21:C21"/>
    <mergeCell ref="B27:C27"/>
    <mergeCell ref="B22:C22"/>
    <mergeCell ref="B23:C23"/>
    <mergeCell ref="B24:C24"/>
    <mergeCell ref="B25:C25"/>
    <mergeCell ref="B26:C26"/>
  </mergeCells>
  <phoneticPr fontId="2" type="noConversion"/>
  <dataValidations count="1">
    <dataValidation type="list" allowBlank="1" showInputMessage="1" showErrorMessage="1" sqref="F25:F27">
      <formula1>"产出类,效益类,满意度"</formula1>
    </dataValidation>
  </dataValidations>
  <printOptions horizontalCentered="1"/>
  <pageMargins left="0.70866141732283472" right="0.70866141732283472" top="0.91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4</vt:i4>
      </vt:variant>
    </vt:vector>
  </HeadingPairs>
  <TitlesOfParts>
    <vt:vector size="15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表2!Print_Titles</vt:lpstr>
      <vt:lpstr>表3!Print_Titles</vt:lpstr>
      <vt:lpstr>表7!Print_Titles</vt:lpstr>
      <vt:lpstr>表8!Print_Titles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盛长芳[shengchangfang]</cp:lastModifiedBy>
  <cp:lastPrinted>2020-02-06T03:48:20Z</cp:lastPrinted>
  <dcterms:created xsi:type="dcterms:W3CDTF">2020-01-07T07:24:41Z</dcterms:created>
  <dcterms:modified xsi:type="dcterms:W3CDTF">2020-02-06T03:48:42Z</dcterms:modified>
</cp:coreProperties>
</file>