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tabRatio="786" firstSheet="2" activeTab="5"/>
  </bookViews>
  <sheets>
    <sheet name="1 财政拨款收支总表" sheetId="1" r:id="rId1"/>
    <sheet name="2 一般公共预算支出-上年数" sheetId="2" r:id="rId2"/>
    <sheet name="3 一般公共预算财政基本支出" sheetId="3" r:id="rId3"/>
    <sheet name="4 一般公用预算“三公”经费支出表-上年数" sheetId="4" r:id="rId4"/>
    <sheet name="5 政府性基金预算支出表" sheetId="5" r:id="rId5"/>
    <sheet name="6 部门收支总表" sheetId="6" r:id="rId6"/>
    <sheet name="7 部门收入总表" sheetId="7" r:id="rId7"/>
    <sheet name="8 部门支出总表" sheetId="8" r:id="rId8"/>
  </sheets>
  <definedNames>
    <definedName name="_xlnm.Print_Titles" localSheetId="1">'2 一般公共预算支出-上年数'!$1:6</definedName>
    <definedName name="_xlnm.Print_Titles" localSheetId="2">'3 一般公共预算财政基本支出'!$1:6</definedName>
    <definedName name="_xlnm.Print_Titles" localSheetId="3">'4 一般公用预算“三公”经费支出表-上年数'!$1:7</definedName>
    <definedName name="_xlnm.Print_Titles" localSheetId="4">'5 政府性基金预算支出表'!$1:6</definedName>
    <definedName name="_xlnm.Print_Titles" localSheetId="6">'7 部门收入总表'!$1:6</definedName>
    <definedName name="_xlnm.Print_Titles" localSheetId="7">'8 部门支出总表'!$1:5</definedName>
    <definedName name="_xlnm.Print_Area" localSheetId="1">'2 一般公共预算支出-上年数'!$A$1:$F$41</definedName>
    <definedName name="_xlnm.Print_Area" localSheetId="3">'4 一般公用预算“三公”经费支出表-上年数'!$A$1:$L$8</definedName>
    <definedName name="_xlnm.Print_Area" localSheetId="4">'5 政府性基金预算支出表'!$A$1:$E$8</definedName>
    <definedName name="_xlnm.Print_Area" localSheetId="5">'6 部门收支总表'!$A$1:$D$17</definedName>
    <definedName name="_xlnm.Print_Area" localSheetId="6">'7 部门收入总表'!$A$1:$L$13</definedName>
    <definedName name="_xlnm.Print_Area" localSheetId="7">'8 部门支出总表'!$A$1:$H$12</definedName>
  </definedNames>
  <calcPr calcId="144525"/>
</workbook>
</file>

<file path=xl/sharedStrings.xml><?xml version="1.0" encoding="utf-8"?>
<sst xmlns="http://schemas.openxmlformats.org/spreadsheetml/2006/main" count="553" uniqueCount="307">
  <si>
    <t>表1</t>
  </si>
  <si>
    <t>重庆市南川区卫生和计划生育委员会财政拨款收支总表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</si>
  <si>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</si>
  <si>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</si>
  <si>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</si>
  <si>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</si>
  <si>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</si>
  <si>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</si>
  <si>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</si>
  <si>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</si>
  <si>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</si>
  <si>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</si>
  <si>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</si>
  <si>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</si>
  <si>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</si>
  <si>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</si>
  <si>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</si>
  <si>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</si>
  <si>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</si>
  <si>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</si>
  <si>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</si>
  <si>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住房保障支出</t>
  </si>
  <si>
    <t>其他支出</t>
  </si>
  <si>
    <t>二、结转下年</t>
  </si>
  <si>
    <t>收入总数</t>
  </si>
  <si>
    <t>支出总数</t>
  </si>
  <si>
    <t>表2</t>
  </si>
  <si>
    <t>重庆市南川区卫生和计划生育委员会一般公共预算财政拨款支出预算表</t>
  </si>
  <si>
    <t>功能分类科目</t>
  </si>
  <si>
    <t>2018年预算数</t>
  </si>
  <si>
    <t>2019年预算数</t>
  </si>
  <si>
    <t>科目编码</t>
  </si>
  <si>
    <t>科目名称</t>
  </si>
  <si>
    <t>小计</t>
  </si>
  <si>
    <t>基本支出</t>
  </si>
  <si>
    <t>项目支出</t>
  </si>
  <si>
    <t>201</t>
  </si>
  <si>
    <t>一般公共服务支出</t>
  </si>
  <si>
    <t xml:space="preserve">  纪检监察事务</t>
  </si>
  <si>
    <t xml:space="preserve">    派驻派出机构</t>
  </si>
  <si>
    <t>205</t>
  </si>
  <si>
    <r>
      <rPr>
        <sz val="11"/>
        <rFont val="等线"/>
        <charset val="134"/>
      </rPr>
      <t>2</t>
    </r>
    <r>
      <rPr>
        <sz val="11"/>
        <rFont val="宋体"/>
        <charset val="134"/>
      </rPr>
      <t>0501</t>
    </r>
  </si>
  <si>
    <t xml:space="preserve">  教育管理事务</t>
  </si>
  <si>
    <t>2050199</t>
  </si>
  <si>
    <t xml:space="preserve">    其他教育管理事务支出</t>
  </si>
  <si>
    <t>208</t>
  </si>
  <si>
    <r>
      <rPr>
        <sz val="11"/>
        <rFont val="等线"/>
        <charset val="134"/>
      </rPr>
      <t>2</t>
    </r>
    <r>
      <rPr>
        <sz val="11"/>
        <rFont val="宋体"/>
        <charset val="134"/>
      </rPr>
      <t>0805</t>
    </r>
  </si>
  <si>
    <t xml:space="preserve">  行政事业单位离退休</t>
  </si>
  <si>
    <t xml:space="preserve">     事业单位离退休</t>
  </si>
  <si>
    <t>2080504</t>
  </si>
  <si>
    <t xml:space="preserve">    未归口管理的行政单位离退休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</si>
  <si>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</si>
  <si>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</si>
  <si>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</si>
  <si>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</si>
  <si>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</si>
  <si>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</si>
  <si>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20816</t>
  </si>
  <si>
    <t xml:space="preserve">  红十字事业</t>
  </si>
  <si>
    <t>2081601</t>
  </si>
  <si>
    <t xml:space="preserve">    行政运行（红十）</t>
  </si>
  <si>
    <r>
      <rPr>
        <sz val="11"/>
        <rFont val="等线"/>
        <charset val="134"/>
      </rPr>
      <t>2</t>
    </r>
    <r>
      <rPr>
        <sz val="11"/>
        <rFont val="宋体"/>
        <charset val="134"/>
      </rPr>
      <t>081699</t>
    </r>
  </si>
  <si>
    <t xml:space="preserve">    其他红十字事业支出</t>
  </si>
  <si>
    <r>
      <rPr>
        <sz val="11"/>
        <rFont val="等线"/>
        <charset val="134"/>
      </rPr>
      <t>2</t>
    </r>
    <r>
      <rPr>
        <sz val="11"/>
        <rFont val="宋体"/>
        <charset val="134"/>
      </rPr>
      <t>0899</t>
    </r>
  </si>
  <si>
    <t xml:space="preserve">  其他社会保障和就业支出</t>
  </si>
  <si>
    <r>
      <rPr>
        <sz val="11"/>
        <rFont val="等线"/>
        <charset val="134"/>
      </rPr>
      <t>2</t>
    </r>
    <r>
      <rPr>
        <sz val="11"/>
        <rFont val="宋体"/>
        <charset val="134"/>
      </rPr>
      <t>089901</t>
    </r>
  </si>
  <si>
    <t xml:space="preserve">    其他社会保障和就业支出</t>
  </si>
  <si>
    <t>210</t>
  </si>
  <si>
    <r>
      <rPr>
        <sz val="11"/>
        <rFont val="等线"/>
        <charset val="134"/>
      </rPr>
      <t>2</t>
    </r>
    <r>
      <rPr>
        <sz val="11"/>
        <rFont val="宋体"/>
        <charset val="134"/>
      </rPr>
      <t>1001</t>
    </r>
  </si>
  <si>
    <t xml:space="preserve">  卫生健康管理事务</t>
  </si>
  <si>
    <r>
      <rPr>
        <sz val="11"/>
        <rFont val="等线"/>
        <charset val="134"/>
      </rPr>
      <t>2</t>
    </r>
    <r>
      <rPr>
        <sz val="11"/>
        <rFont val="宋体"/>
        <charset val="134"/>
      </rPr>
      <t>100101</t>
    </r>
  </si>
  <si>
    <t xml:space="preserve">    行政运行(卫生)</t>
  </si>
  <si>
    <r>
      <rPr>
        <sz val="11"/>
        <rFont val="等线"/>
        <charset val="134"/>
      </rPr>
      <t>2</t>
    </r>
    <r>
      <rPr>
        <sz val="11"/>
        <rFont val="宋体"/>
        <charset val="134"/>
      </rPr>
      <t>100199</t>
    </r>
  </si>
  <si>
    <t xml:space="preserve">    其他卫生健康管理事务支出</t>
  </si>
  <si>
    <r>
      <rPr>
        <sz val="11"/>
        <rFont val="等线"/>
        <charset val="134"/>
      </rPr>
      <t>2</t>
    </r>
    <r>
      <rPr>
        <sz val="11"/>
        <rFont val="宋体"/>
        <charset val="134"/>
      </rPr>
      <t>1002</t>
    </r>
  </si>
  <si>
    <t xml:space="preserve">  公立医院</t>
  </si>
  <si>
    <r>
      <rPr>
        <sz val="11"/>
        <rFont val="等线"/>
        <charset val="134"/>
      </rPr>
      <t>2</t>
    </r>
    <r>
      <rPr>
        <sz val="11"/>
        <rFont val="宋体"/>
        <charset val="134"/>
      </rPr>
      <t>100201</t>
    </r>
  </si>
  <si>
    <t xml:space="preserve">    综合医院</t>
  </si>
  <si>
    <r>
      <rPr>
        <sz val="11"/>
        <rFont val="等线"/>
        <charset val="134"/>
      </rPr>
      <t>2</t>
    </r>
    <r>
      <rPr>
        <sz val="11"/>
        <rFont val="宋体"/>
        <charset val="134"/>
      </rPr>
      <t>100202</t>
    </r>
  </si>
  <si>
    <t xml:space="preserve">    中医（民族）医院</t>
  </si>
  <si>
    <r>
      <rPr>
        <sz val="11"/>
        <rFont val="等线"/>
        <charset val="134"/>
      </rPr>
      <t>2</t>
    </r>
    <r>
      <rPr>
        <sz val="11"/>
        <rFont val="宋体"/>
        <charset val="134"/>
      </rPr>
      <t>100203</t>
    </r>
  </si>
  <si>
    <t xml:space="preserve">    传染病医院</t>
  </si>
  <si>
    <r>
      <rPr>
        <sz val="11"/>
        <rFont val="等线"/>
        <charset val="134"/>
      </rPr>
      <t>2</t>
    </r>
    <r>
      <rPr>
        <sz val="11"/>
        <rFont val="宋体"/>
        <charset val="134"/>
      </rPr>
      <t>100205</t>
    </r>
  </si>
  <si>
    <t xml:space="preserve">    精神病医院</t>
  </si>
  <si>
    <r>
      <rPr>
        <sz val="11"/>
        <rFont val="等线"/>
        <charset val="134"/>
      </rPr>
      <t>2</t>
    </r>
    <r>
      <rPr>
        <sz val="11"/>
        <rFont val="宋体"/>
        <charset val="134"/>
      </rPr>
      <t>100208</t>
    </r>
  </si>
  <si>
    <t xml:space="preserve">    其他专科医院</t>
  </si>
  <si>
    <r>
      <rPr>
        <sz val="11"/>
        <rFont val="等线"/>
        <charset val="134"/>
      </rPr>
      <t>2</t>
    </r>
    <r>
      <rPr>
        <sz val="11"/>
        <rFont val="宋体"/>
        <charset val="134"/>
      </rPr>
      <t>100299</t>
    </r>
  </si>
  <si>
    <t xml:space="preserve">    其他公立医院支出</t>
  </si>
  <si>
    <r>
      <rPr>
        <sz val="11"/>
        <rFont val="等线"/>
        <charset val="134"/>
      </rPr>
      <t>2</t>
    </r>
    <r>
      <rPr>
        <sz val="11"/>
        <rFont val="宋体"/>
        <charset val="134"/>
      </rPr>
      <t>1003</t>
    </r>
  </si>
  <si>
    <t xml:space="preserve">  基层医疗卫生机构</t>
  </si>
  <si>
    <r>
      <rPr>
        <sz val="11"/>
        <rFont val="等线"/>
        <charset val="134"/>
      </rPr>
      <t>2</t>
    </r>
    <r>
      <rPr>
        <sz val="11"/>
        <rFont val="宋体"/>
        <charset val="134"/>
      </rPr>
      <t>100301</t>
    </r>
  </si>
  <si>
    <t xml:space="preserve">    城市社区卫生机构</t>
  </si>
  <si>
    <r>
      <rPr>
        <sz val="11"/>
        <rFont val="等线"/>
        <charset val="134"/>
      </rPr>
      <t>2</t>
    </r>
    <r>
      <rPr>
        <sz val="11"/>
        <rFont val="宋体"/>
        <charset val="134"/>
      </rPr>
      <t>100302</t>
    </r>
  </si>
  <si>
    <t xml:space="preserve">    乡镇卫生院</t>
  </si>
  <si>
    <r>
      <rPr>
        <sz val="11"/>
        <rFont val="等线"/>
        <charset val="134"/>
      </rPr>
      <t>2</t>
    </r>
    <r>
      <rPr>
        <sz val="11"/>
        <rFont val="宋体"/>
        <charset val="134"/>
      </rPr>
      <t>100399</t>
    </r>
  </si>
  <si>
    <t xml:space="preserve">    其他基层医疗卫生机构支出</t>
  </si>
  <si>
    <r>
      <rPr>
        <sz val="11"/>
        <rFont val="等线"/>
        <charset val="134"/>
      </rPr>
      <t>2</t>
    </r>
    <r>
      <rPr>
        <sz val="11"/>
        <rFont val="宋体"/>
        <charset val="134"/>
      </rPr>
      <t>1004</t>
    </r>
  </si>
  <si>
    <t xml:space="preserve">  公共卫生</t>
  </si>
  <si>
    <r>
      <rPr>
        <sz val="11"/>
        <rFont val="等线"/>
        <charset val="134"/>
      </rPr>
      <t>2</t>
    </r>
    <r>
      <rPr>
        <sz val="11"/>
        <rFont val="宋体"/>
        <charset val="134"/>
      </rPr>
      <t>100401</t>
    </r>
  </si>
  <si>
    <t xml:space="preserve">    疾病预防控制机构</t>
  </si>
  <si>
    <r>
      <rPr>
        <sz val="11"/>
        <rFont val="等线"/>
        <charset val="134"/>
      </rPr>
      <t>2</t>
    </r>
    <r>
      <rPr>
        <sz val="11"/>
        <rFont val="宋体"/>
        <charset val="134"/>
      </rPr>
      <t>100402</t>
    </r>
  </si>
  <si>
    <t xml:space="preserve">    卫生监督机构</t>
  </si>
  <si>
    <r>
      <rPr>
        <sz val="11"/>
        <rFont val="等线"/>
        <charset val="134"/>
      </rPr>
      <t>2</t>
    </r>
    <r>
      <rPr>
        <sz val="11"/>
        <rFont val="宋体"/>
        <charset val="134"/>
      </rPr>
      <t>100403</t>
    </r>
  </si>
  <si>
    <t xml:space="preserve">    妇幼保健机构</t>
  </si>
  <si>
    <r>
      <rPr>
        <sz val="11"/>
        <rFont val="等线"/>
        <charset val="134"/>
      </rPr>
      <t>2</t>
    </r>
    <r>
      <rPr>
        <sz val="11"/>
        <rFont val="宋体"/>
        <charset val="134"/>
      </rPr>
      <t>100406</t>
    </r>
  </si>
  <si>
    <t xml:space="preserve">    采供血机构</t>
  </si>
  <si>
    <r>
      <rPr>
        <sz val="11"/>
        <rFont val="等线"/>
        <charset val="134"/>
      </rPr>
      <t>2</t>
    </r>
    <r>
      <rPr>
        <sz val="11"/>
        <rFont val="宋体"/>
        <charset val="134"/>
      </rPr>
      <t>100408</t>
    </r>
  </si>
  <si>
    <t xml:space="preserve">    基本公共卫生服务</t>
  </si>
  <si>
    <r>
      <rPr>
        <sz val="11"/>
        <rFont val="等线"/>
        <charset val="134"/>
      </rPr>
      <t>2</t>
    </r>
    <r>
      <rPr>
        <sz val="11"/>
        <rFont val="宋体"/>
        <charset val="134"/>
      </rPr>
      <t>100409</t>
    </r>
  </si>
  <si>
    <t xml:space="preserve">    重大公共卫生专项</t>
  </si>
  <si>
    <r>
      <rPr>
        <sz val="11"/>
        <rFont val="等线"/>
        <charset val="134"/>
      </rPr>
      <t>2</t>
    </r>
    <r>
      <rPr>
        <sz val="11"/>
        <rFont val="宋体"/>
        <charset val="134"/>
      </rPr>
      <t>100410</t>
    </r>
  </si>
  <si>
    <t xml:space="preserve">    突发公共卫生事件应急处理</t>
  </si>
  <si>
    <r>
      <rPr>
        <sz val="11"/>
        <rFont val="等线"/>
        <charset val="134"/>
      </rPr>
      <t>2</t>
    </r>
    <r>
      <rPr>
        <sz val="11"/>
        <rFont val="宋体"/>
        <charset val="134"/>
      </rPr>
      <t>100499</t>
    </r>
  </si>
  <si>
    <t xml:space="preserve">    其他公共卫生支出</t>
  </si>
  <si>
    <r>
      <rPr>
        <sz val="11"/>
        <rFont val="等线"/>
        <charset val="134"/>
      </rPr>
      <t>2</t>
    </r>
    <r>
      <rPr>
        <sz val="11"/>
        <rFont val="宋体"/>
        <charset val="134"/>
      </rPr>
      <t>1006</t>
    </r>
  </si>
  <si>
    <t xml:space="preserve">  中医药</t>
  </si>
  <si>
    <r>
      <rPr>
        <sz val="11"/>
        <rFont val="等线"/>
        <charset val="134"/>
      </rPr>
      <t>2</t>
    </r>
    <r>
      <rPr>
        <sz val="11"/>
        <rFont val="宋体"/>
        <charset val="134"/>
      </rPr>
      <t>100601</t>
    </r>
  </si>
  <si>
    <t xml:space="preserve">    中医（民族医）药专项</t>
  </si>
  <si>
    <r>
      <rPr>
        <sz val="11"/>
        <rFont val="等线"/>
        <charset val="134"/>
      </rPr>
      <t>2</t>
    </r>
    <r>
      <rPr>
        <sz val="11"/>
        <rFont val="宋体"/>
        <charset val="134"/>
      </rPr>
      <t>1007</t>
    </r>
  </si>
  <si>
    <t xml:space="preserve">  计划生育事务</t>
  </si>
  <si>
    <r>
      <rPr>
        <sz val="11"/>
        <rFont val="等线"/>
        <charset val="134"/>
      </rPr>
      <t>2</t>
    </r>
    <r>
      <rPr>
        <sz val="11"/>
        <rFont val="宋体"/>
        <charset val="134"/>
      </rPr>
      <t>100716</t>
    </r>
  </si>
  <si>
    <t xml:space="preserve">    计划生育机构</t>
  </si>
  <si>
    <r>
      <rPr>
        <sz val="11"/>
        <rFont val="等线"/>
        <charset val="134"/>
      </rPr>
      <t>2</t>
    </r>
    <r>
      <rPr>
        <sz val="11"/>
        <rFont val="宋体"/>
        <charset val="134"/>
      </rPr>
      <t>100717</t>
    </r>
  </si>
  <si>
    <t xml:space="preserve">    计划生育服务</t>
  </si>
  <si>
    <t>2100799</t>
  </si>
  <si>
    <t xml:space="preserve">    其他计划生育事务支出</t>
  </si>
  <si>
    <r>
      <rPr>
        <sz val="11"/>
        <rFont val="等线"/>
        <charset val="134"/>
      </rPr>
      <t>2</t>
    </r>
    <r>
      <rPr>
        <sz val="11"/>
        <rFont val="宋体"/>
        <charset val="134"/>
      </rPr>
      <t>1011</t>
    </r>
  </si>
  <si>
    <t xml:space="preserve">  行政事业单位医疗</t>
  </si>
  <si>
    <t>2101101</t>
  </si>
  <si>
    <t xml:space="preserve">    行政单位医疗</t>
  </si>
  <si>
    <r>
      <rPr>
        <sz val="11"/>
        <rFont val="等线"/>
        <charset val="134"/>
      </rPr>
      <t>2</t>
    </r>
    <r>
      <rPr>
        <sz val="11"/>
        <rFont val="宋体"/>
        <charset val="134"/>
      </rPr>
      <t>101102</t>
    </r>
  </si>
  <si>
    <t xml:space="preserve">    事业单位医疗</t>
  </si>
  <si>
    <t xml:space="preserve">  其他卫生健康支出</t>
  </si>
  <si>
    <t xml:space="preserve">    其他卫生健康支出</t>
  </si>
  <si>
    <t>221</t>
  </si>
  <si>
    <r>
      <rPr>
        <sz val="11"/>
        <rFont val="等线"/>
        <charset val="134"/>
      </rPr>
      <t>2</t>
    </r>
    <r>
      <rPr>
        <sz val="11"/>
        <rFont val="宋体"/>
        <charset val="134"/>
      </rPr>
      <t>2102</t>
    </r>
  </si>
  <si>
    <t xml:space="preserve">  住房改革支出</t>
  </si>
  <si>
    <r>
      <rPr>
        <sz val="11"/>
        <rFont val="等线"/>
        <charset val="134"/>
      </rPr>
      <t>2</t>
    </r>
    <r>
      <rPr>
        <sz val="11"/>
        <rFont val="宋体"/>
        <charset val="134"/>
      </rPr>
      <t>210201</t>
    </r>
  </si>
  <si>
    <t xml:space="preserve">    住房公积金</t>
  </si>
  <si>
    <t>备注：本表反映2019年当年一般公共预算财政拨款支出情况。</t>
  </si>
  <si>
    <t>表3</t>
  </si>
  <si>
    <t>重庆市南川区卫生和计划生育委员会一般公共预算财政拨款基本支出预算表</t>
  </si>
  <si>
    <t>经济分类科目</t>
  </si>
  <si>
    <t>2019年基本支出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</si>
  <si>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</si>
  <si>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</si>
  <si>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</si>
  <si>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</si>
  <si>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</si>
  <si>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</si>
  <si>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</si>
  <si>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</si>
  <si>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</si>
  <si>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</si>
  <si>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</si>
  <si>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</si>
  <si>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</si>
  <si>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</si>
  <si>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</si>
  <si>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</si>
  <si>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</si>
  <si>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</si>
  <si>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</si>
  <si>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</si>
  <si>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</si>
  <si>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</si>
  <si>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</si>
  <si>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</si>
  <si>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</si>
  <si>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</si>
  <si>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</si>
  <si>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</si>
  <si>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</si>
  <si>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</si>
  <si>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</si>
  <si>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</si>
  <si>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</si>
  <si>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</si>
  <si>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</si>
  <si>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</si>
  <si>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</si>
  <si>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</si>
  <si>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</si>
  <si>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</si>
  <si>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</si>
  <si>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</si>
  <si>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</si>
  <si>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</si>
  <si>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</si>
  <si>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</si>
  <si>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</si>
  <si>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</si>
  <si>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</si>
  <si>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</si>
  <si>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</si>
  <si>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</si>
  <si>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</si>
  <si>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</si>
  <si>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</si>
  <si>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</si>
  <si>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</si>
  <si>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</si>
  <si>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</si>
  <si>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</si>
  <si>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</si>
  <si>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</si>
  <si>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</si>
  <si>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</si>
  <si>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</si>
  <si>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</si>
  <si>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</si>
  <si>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</si>
  <si>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</si>
  <si>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</si>
  <si>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</si>
  <si>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30307</t>
  </si>
  <si>
    <t xml:space="preserve">  医疗费补助</t>
  </si>
  <si>
    <t xml:space="preserve">  30309</t>
  </si>
  <si>
    <r>
      <rPr>
        <sz val="11"/>
        <rFont val="等线"/>
        <charset val="134"/>
      </rPr>
      <t xml:space="preserve"> </t>
    </r>
    <r>
      <rPr>
        <sz val="11"/>
        <rFont val="宋体"/>
        <charset val="134"/>
      </rPr>
      <t xml:space="preserve"> </t>
    </r>
    <r>
      <rPr>
        <sz val="11"/>
        <rFont val="宋体"/>
        <charset val="134"/>
      </rPr>
      <t xml:space="preserve">奖励金 </t>
    </r>
  </si>
  <si>
    <t xml:space="preserve">  30399</t>
  </si>
  <si>
    <t xml:space="preserve">  其他对个人和家庭的补助</t>
  </si>
  <si>
    <t>其他资本性支出</t>
  </si>
  <si>
    <t xml:space="preserve">  31002</t>
  </si>
  <si>
    <t>办公设备购置</t>
  </si>
  <si>
    <t>表4</t>
  </si>
  <si>
    <t>重庆市南川区卫生和计划生育委员会一般公共预算“三公”经费支出表</t>
  </si>
  <si>
    <t>因公出国（境）费</t>
  </si>
  <si>
    <t>公务用车购置及运行费</t>
  </si>
  <si>
    <t>公务接待费</t>
  </si>
  <si>
    <t>公务用车购置费</t>
  </si>
  <si>
    <t>公务用车运行费</t>
  </si>
  <si>
    <t>表5</t>
  </si>
  <si>
    <t>重庆市南川区卫生和计划生育委员会政府性基金预算支出表</t>
  </si>
  <si>
    <t>本年政府性基金预算财政拨款支出</t>
  </si>
  <si>
    <t>212</t>
  </si>
  <si>
    <r>
      <rPr>
        <sz val="11"/>
        <color indexed="8"/>
        <rFont val="等线"/>
        <charset val="134"/>
      </rPr>
      <t>2</t>
    </r>
    <r>
      <rPr>
        <sz val="11"/>
        <color indexed="8"/>
        <rFont val="宋体"/>
        <charset val="134"/>
      </rPr>
      <t>1213</t>
    </r>
  </si>
  <si>
    <t xml:space="preserve">  城市基础设施配套费安排的支出</t>
  </si>
  <si>
    <r>
      <rPr>
        <sz val="11"/>
        <color indexed="8"/>
        <rFont val="等线"/>
        <charset val="134"/>
      </rPr>
      <t>2</t>
    </r>
    <r>
      <rPr>
        <sz val="11"/>
        <color indexed="8"/>
        <rFont val="宋体"/>
        <charset val="134"/>
      </rPr>
      <t>121399</t>
    </r>
  </si>
  <si>
    <t xml:space="preserve">    其他城市基础设施配套费安排的支出</t>
  </si>
  <si>
    <t>表6</t>
  </si>
  <si>
    <t>重庆市南川区卫生和计划生育委员会部门收支总表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</si>
  <si>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</si>
  <si>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</si>
  <si>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</si>
  <si>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</si>
  <si>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</si>
  <si>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</si>
  <si>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</si>
  <si>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</si>
  <si>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</si>
  <si>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</si>
  <si>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</si>
  <si>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</si>
  <si>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</si>
  <si>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</si>
  <si>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重庆市南川区卫生和计划生育委员会部门收入总表</t>
  </si>
  <si>
    <t>科目</t>
  </si>
  <si>
    <t>非教育收费收入</t>
  </si>
  <si>
    <t>教育收费收入</t>
  </si>
  <si>
    <r>
      <rPr>
        <sz val="11"/>
        <color indexed="8"/>
        <rFont val="等线"/>
        <charset val="134"/>
      </rPr>
      <t>2</t>
    </r>
    <r>
      <rPr>
        <sz val="11"/>
        <color indexed="8"/>
        <rFont val="宋体"/>
        <charset val="134"/>
      </rPr>
      <t>0501</t>
    </r>
  </si>
  <si>
    <r>
      <rPr>
        <sz val="11"/>
        <color indexed="8"/>
        <rFont val="等线"/>
        <charset val="134"/>
      </rPr>
      <t>2</t>
    </r>
    <r>
      <rPr>
        <sz val="11"/>
        <color indexed="8"/>
        <rFont val="宋体"/>
        <charset val="134"/>
      </rPr>
      <t>0805</t>
    </r>
  </si>
  <si>
    <r>
      <rPr>
        <sz val="11"/>
        <color indexed="8"/>
        <rFont val="等线"/>
        <charset val="134"/>
      </rPr>
      <t>2</t>
    </r>
    <r>
      <rPr>
        <sz val="11"/>
        <color indexed="8"/>
        <rFont val="宋体"/>
        <charset val="134"/>
      </rPr>
      <t>081699</t>
    </r>
  </si>
  <si>
    <r>
      <rPr>
        <sz val="11"/>
        <color indexed="8"/>
        <rFont val="等线"/>
        <charset val="134"/>
      </rPr>
      <t>2</t>
    </r>
    <r>
      <rPr>
        <sz val="11"/>
        <color indexed="8"/>
        <rFont val="宋体"/>
        <charset val="134"/>
      </rPr>
      <t>0899</t>
    </r>
  </si>
  <si>
    <r>
      <rPr>
        <sz val="11"/>
        <color indexed="8"/>
        <rFont val="等线"/>
        <charset val="134"/>
      </rPr>
      <t>2</t>
    </r>
    <r>
      <rPr>
        <sz val="11"/>
        <color indexed="8"/>
        <rFont val="宋体"/>
        <charset val="134"/>
      </rPr>
      <t>089901</t>
    </r>
  </si>
  <si>
    <r>
      <rPr>
        <sz val="11"/>
        <color indexed="8"/>
        <rFont val="等线"/>
        <charset val="134"/>
      </rPr>
      <t>2</t>
    </r>
    <r>
      <rPr>
        <sz val="11"/>
        <color indexed="8"/>
        <rFont val="宋体"/>
        <charset val="134"/>
      </rPr>
      <t>1001</t>
    </r>
  </si>
  <si>
    <r>
      <rPr>
        <sz val="11"/>
        <color indexed="8"/>
        <rFont val="等线"/>
        <charset val="134"/>
      </rPr>
      <t>2</t>
    </r>
    <r>
      <rPr>
        <sz val="11"/>
        <color indexed="8"/>
        <rFont val="宋体"/>
        <charset val="134"/>
      </rPr>
      <t>100101</t>
    </r>
  </si>
  <si>
    <r>
      <rPr>
        <sz val="11"/>
        <color indexed="8"/>
        <rFont val="等线"/>
        <charset val="134"/>
      </rPr>
      <t>2</t>
    </r>
    <r>
      <rPr>
        <sz val="11"/>
        <color indexed="8"/>
        <rFont val="宋体"/>
        <charset val="134"/>
      </rPr>
      <t>100199</t>
    </r>
  </si>
  <si>
    <r>
      <rPr>
        <sz val="11"/>
        <color indexed="8"/>
        <rFont val="等线"/>
        <charset val="134"/>
      </rPr>
      <t>2</t>
    </r>
    <r>
      <rPr>
        <sz val="11"/>
        <color indexed="8"/>
        <rFont val="宋体"/>
        <charset val="134"/>
      </rPr>
      <t>1002</t>
    </r>
  </si>
  <si>
    <r>
      <rPr>
        <sz val="11"/>
        <color indexed="8"/>
        <rFont val="等线"/>
        <charset val="134"/>
      </rPr>
      <t>2</t>
    </r>
    <r>
      <rPr>
        <sz val="11"/>
        <color indexed="8"/>
        <rFont val="宋体"/>
        <charset val="134"/>
      </rPr>
      <t>100201</t>
    </r>
  </si>
  <si>
    <r>
      <rPr>
        <sz val="11"/>
        <color indexed="8"/>
        <rFont val="等线"/>
        <charset val="134"/>
      </rPr>
      <t>2</t>
    </r>
    <r>
      <rPr>
        <sz val="11"/>
        <color indexed="8"/>
        <rFont val="宋体"/>
        <charset val="134"/>
      </rPr>
      <t>100202</t>
    </r>
  </si>
  <si>
    <r>
      <rPr>
        <sz val="11"/>
        <color indexed="8"/>
        <rFont val="等线"/>
        <charset val="134"/>
      </rPr>
      <t>2</t>
    </r>
    <r>
      <rPr>
        <sz val="11"/>
        <color indexed="8"/>
        <rFont val="宋体"/>
        <charset val="134"/>
      </rPr>
      <t>100203</t>
    </r>
  </si>
  <si>
    <r>
      <rPr>
        <sz val="11"/>
        <color indexed="8"/>
        <rFont val="等线"/>
        <charset val="134"/>
      </rPr>
      <t>2</t>
    </r>
    <r>
      <rPr>
        <sz val="11"/>
        <color indexed="8"/>
        <rFont val="宋体"/>
        <charset val="134"/>
      </rPr>
      <t>100205</t>
    </r>
  </si>
  <si>
    <r>
      <rPr>
        <sz val="11"/>
        <color indexed="8"/>
        <rFont val="等线"/>
        <charset val="134"/>
      </rPr>
      <t>2</t>
    </r>
    <r>
      <rPr>
        <sz val="11"/>
        <color indexed="8"/>
        <rFont val="宋体"/>
        <charset val="134"/>
      </rPr>
      <t>100208</t>
    </r>
  </si>
  <si>
    <r>
      <rPr>
        <sz val="11"/>
        <color indexed="8"/>
        <rFont val="等线"/>
        <charset val="134"/>
      </rPr>
      <t>2</t>
    </r>
    <r>
      <rPr>
        <sz val="11"/>
        <color indexed="8"/>
        <rFont val="宋体"/>
        <charset val="134"/>
      </rPr>
      <t>100299</t>
    </r>
  </si>
  <si>
    <r>
      <rPr>
        <sz val="11"/>
        <color indexed="8"/>
        <rFont val="等线"/>
        <charset val="134"/>
      </rPr>
      <t>2</t>
    </r>
    <r>
      <rPr>
        <sz val="11"/>
        <color indexed="8"/>
        <rFont val="宋体"/>
        <charset val="134"/>
      </rPr>
      <t>1003</t>
    </r>
  </si>
  <si>
    <r>
      <rPr>
        <sz val="11"/>
        <color indexed="8"/>
        <rFont val="等线"/>
        <charset val="134"/>
      </rPr>
      <t>2</t>
    </r>
    <r>
      <rPr>
        <sz val="11"/>
        <color indexed="8"/>
        <rFont val="宋体"/>
        <charset val="134"/>
      </rPr>
      <t>100301</t>
    </r>
  </si>
  <si>
    <r>
      <rPr>
        <sz val="11"/>
        <color indexed="8"/>
        <rFont val="等线"/>
        <charset val="134"/>
      </rPr>
      <t>2</t>
    </r>
    <r>
      <rPr>
        <sz val="11"/>
        <color indexed="8"/>
        <rFont val="宋体"/>
        <charset val="134"/>
      </rPr>
      <t>100302</t>
    </r>
  </si>
  <si>
    <r>
      <rPr>
        <sz val="11"/>
        <color indexed="8"/>
        <rFont val="等线"/>
        <charset val="134"/>
      </rPr>
      <t>2</t>
    </r>
    <r>
      <rPr>
        <sz val="11"/>
        <color indexed="8"/>
        <rFont val="宋体"/>
        <charset val="134"/>
      </rPr>
      <t>100399</t>
    </r>
  </si>
  <si>
    <r>
      <rPr>
        <sz val="11"/>
        <color indexed="8"/>
        <rFont val="等线"/>
        <charset val="134"/>
      </rPr>
      <t>2</t>
    </r>
    <r>
      <rPr>
        <sz val="11"/>
        <color indexed="8"/>
        <rFont val="宋体"/>
        <charset val="134"/>
      </rPr>
      <t>1004</t>
    </r>
  </si>
  <si>
    <r>
      <rPr>
        <sz val="11"/>
        <color indexed="8"/>
        <rFont val="等线"/>
        <charset val="134"/>
      </rPr>
      <t>2</t>
    </r>
    <r>
      <rPr>
        <sz val="11"/>
        <color indexed="8"/>
        <rFont val="宋体"/>
        <charset val="134"/>
      </rPr>
      <t>100401</t>
    </r>
  </si>
  <si>
    <r>
      <rPr>
        <sz val="11"/>
        <color indexed="8"/>
        <rFont val="等线"/>
        <charset val="134"/>
      </rPr>
      <t>2</t>
    </r>
    <r>
      <rPr>
        <sz val="11"/>
        <color indexed="8"/>
        <rFont val="宋体"/>
        <charset val="134"/>
      </rPr>
      <t>100402</t>
    </r>
  </si>
  <si>
    <r>
      <rPr>
        <sz val="11"/>
        <color indexed="8"/>
        <rFont val="等线"/>
        <charset val="134"/>
      </rPr>
      <t>2</t>
    </r>
    <r>
      <rPr>
        <sz val="11"/>
        <color indexed="8"/>
        <rFont val="宋体"/>
        <charset val="134"/>
      </rPr>
      <t>100403</t>
    </r>
  </si>
  <si>
    <r>
      <rPr>
        <sz val="11"/>
        <color indexed="8"/>
        <rFont val="等线"/>
        <charset val="134"/>
      </rPr>
      <t>2</t>
    </r>
    <r>
      <rPr>
        <sz val="11"/>
        <color indexed="8"/>
        <rFont val="宋体"/>
        <charset val="134"/>
      </rPr>
      <t>100406</t>
    </r>
  </si>
  <si>
    <r>
      <rPr>
        <sz val="11"/>
        <color indexed="8"/>
        <rFont val="等线"/>
        <charset val="134"/>
      </rPr>
      <t>2</t>
    </r>
    <r>
      <rPr>
        <sz val="11"/>
        <color indexed="8"/>
        <rFont val="宋体"/>
        <charset val="134"/>
      </rPr>
      <t>100408</t>
    </r>
  </si>
  <si>
    <r>
      <rPr>
        <sz val="11"/>
        <color indexed="8"/>
        <rFont val="等线"/>
        <charset val="134"/>
      </rPr>
      <t>2</t>
    </r>
    <r>
      <rPr>
        <sz val="11"/>
        <color indexed="8"/>
        <rFont val="宋体"/>
        <charset val="134"/>
      </rPr>
      <t>100409</t>
    </r>
  </si>
  <si>
    <r>
      <rPr>
        <sz val="11"/>
        <color indexed="8"/>
        <rFont val="等线"/>
        <charset val="134"/>
      </rPr>
      <t>2</t>
    </r>
    <r>
      <rPr>
        <sz val="11"/>
        <color indexed="8"/>
        <rFont val="宋体"/>
        <charset val="134"/>
      </rPr>
      <t>100410</t>
    </r>
  </si>
  <si>
    <r>
      <rPr>
        <sz val="11"/>
        <color indexed="8"/>
        <rFont val="等线"/>
        <charset val="134"/>
      </rPr>
      <t>2</t>
    </r>
    <r>
      <rPr>
        <sz val="11"/>
        <color indexed="8"/>
        <rFont val="宋体"/>
        <charset val="134"/>
      </rPr>
      <t>100499</t>
    </r>
  </si>
  <si>
    <r>
      <rPr>
        <sz val="11"/>
        <color indexed="8"/>
        <rFont val="等线"/>
        <charset val="134"/>
      </rPr>
      <t>2</t>
    </r>
    <r>
      <rPr>
        <sz val="11"/>
        <color indexed="8"/>
        <rFont val="宋体"/>
        <charset val="134"/>
      </rPr>
      <t>1006</t>
    </r>
  </si>
  <si>
    <r>
      <rPr>
        <sz val="11"/>
        <color indexed="8"/>
        <rFont val="等线"/>
        <charset val="134"/>
      </rPr>
      <t>2</t>
    </r>
    <r>
      <rPr>
        <sz val="11"/>
        <color indexed="8"/>
        <rFont val="宋体"/>
        <charset val="134"/>
      </rPr>
      <t>100601</t>
    </r>
  </si>
  <si>
    <r>
      <rPr>
        <sz val="11"/>
        <color indexed="8"/>
        <rFont val="等线"/>
        <charset val="134"/>
      </rPr>
      <t>2</t>
    </r>
    <r>
      <rPr>
        <sz val="11"/>
        <color indexed="8"/>
        <rFont val="宋体"/>
        <charset val="134"/>
      </rPr>
      <t>1007</t>
    </r>
  </si>
  <si>
    <r>
      <rPr>
        <sz val="11"/>
        <color indexed="8"/>
        <rFont val="等线"/>
        <charset val="134"/>
      </rPr>
      <t>2</t>
    </r>
    <r>
      <rPr>
        <sz val="11"/>
        <color indexed="8"/>
        <rFont val="宋体"/>
        <charset val="134"/>
      </rPr>
      <t>100716</t>
    </r>
  </si>
  <si>
    <r>
      <rPr>
        <sz val="11"/>
        <color indexed="8"/>
        <rFont val="等线"/>
        <charset val="134"/>
      </rPr>
      <t>2</t>
    </r>
    <r>
      <rPr>
        <sz val="11"/>
        <color indexed="8"/>
        <rFont val="宋体"/>
        <charset val="134"/>
      </rPr>
      <t>100717</t>
    </r>
  </si>
  <si>
    <r>
      <rPr>
        <sz val="11"/>
        <color indexed="8"/>
        <rFont val="等线"/>
        <charset val="134"/>
      </rPr>
      <t>2</t>
    </r>
    <r>
      <rPr>
        <sz val="11"/>
        <color indexed="8"/>
        <rFont val="宋体"/>
        <charset val="134"/>
      </rPr>
      <t>1011</t>
    </r>
  </si>
  <si>
    <r>
      <rPr>
        <sz val="11"/>
        <color indexed="8"/>
        <rFont val="等线"/>
        <charset val="134"/>
      </rPr>
      <t>2</t>
    </r>
    <r>
      <rPr>
        <sz val="11"/>
        <color indexed="8"/>
        <rFont val="宋体"/>
        <charset val="134"/>
      </rPr>
      <t>101102</t>
    </r>
  </si>
  <si>
    <r>
      <rPr>
        <sz val="11"/>
        <color indexed="8"/>
        <rFont val="等线"/>
        <charset val="134"/>
      </rPr>
      <t>2</t>
    </r>
    <r>
      <rPr>
        <sz val="11"/>
        <color indexed="8"/>
        <rFont val="宋体"/>
        <charset val="134"/>
      </rPr>
      <t>1099</t>
    </r>
  </si>
  <si>
    <r>
      <rPr>
        <sz val="11"/>
        <color indexed="8"/>
        <rFont val="等线"/>
        <charset val="134"/>
      </rPr>
      <t>2</t>
    </r>
    <r>
      <rPr>
        <sz val="11"/>
        <color indexed="8"/>
        <rFont val="宋体"/>
        <charset val="134"/>
      </rPr>
      <t>109901</t>
    </r>
  </si>
  <si>
    <r>
      <rPr>
        <sz val="11"/>
        <color indexed="8"/>
        <rFont val="等线"/>
        <charset val="134"/>
      </rPr>
      <t>2</t>
    </r>
    <r>
      <rPr>
        <sz val="11"/>
        <color indexed="8"/>
        <rFont val="宋体"/>
        <charset val="134"/>
      </rPr>
      <t>2102</t>
    </r>
  </si>
  <si>
    <r>
      <rPr>
        <sz val="11"/>
        <color indexed="8"/>
        <rFont val="等线"/>
        <charset val="134"/>
      </rPr>
      <t>2</t>
    </r>
    <r>
      <rPr>
        <sz val="11"/>
        <color indexed="8"/>
        <rFont val="宋体"/>
        <charset val="134"/>
      </rPr>
      <t>210201</t>
    </r>
  </si>
  <si>
    <t>表8</t>
  </si>
  <si>
    <t>重庆市南川区卫生和计划生育委员会部门支出总表</t>
  </si>
  <si>
    <t>上缴上级支出</t>
  </si>
  <si>
    <t>事业单位经营支出</t>
  </si>
  <si>
    <t>对下级单位补助支出</t>
  </si>
  <si>
    <r>
      <rPr>
        <sz val="11"/>
        <rFont val="等线"/>
        <charset val="134"/>
      </rPr>
      <t>2</t>
    </r>
    <r>
      <rPr>
        <sz val="11"/>
        <rFont val="宋体"/>
        <charset val="134"/>
      </rPr>
      <t>1099</t>
    </r>
  </si>
  <si>
    <r>
      <rPr>
        <sz val="11"/>
        <rFont val="等线"/>
        <charset val="134"/>
      </rPr>
      <t>2</t>
    </r>
    <r>
      <rPr>
        <sz val="11"/>
        <rFont val="宋体"/>
        <charset val="134"/>
      </rPr>
      <t>109901</t>
    </r>
  </si>
  <si>
    <r>
      <rPr>
        <sz val="11"/>
        <rFont val="等线"/>
        <charset val="134"/>
      </rPr>
      <t>2</t>
    </r>
    <r>
      <rPr>
        <sz val="11"/>
        <rFont val="宋体"/>
        <charset val="134"/>
      </rPr>
      <t>1213</t>
    </r>
  </si>
  <si>
    <r>
      <rPr>
        <sz val="11"/>
        <rFont val="等线"/>
        <charset val="134"/>
      </rPr>
      <t>2</t>
    </r>
    <r>
      <rPr>
        <sz val="11"/>
        <rFont val="宋体"/>
        <charset val="134"/>
      </rPr>
      <t>121399</t>
    </r>
  </si>
</sst>
</file>

<file path=xl/styles.xml><?xml version="1.0" encoding="utf-8"?>
<styleSheet xmlns="http://schemas.openxmlformats.org/spreadsheetml/2006/main">
  <numFmts count="5">
    <numFmt numFmtId="176"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1">
    <font>
      <sz val="11"/>
      <color indexed="8"/>
      <name val="等线"/>
      <charset val="134"/>
    </font>
    <font>
      <sz val="9"/>
      <name val="宋体"/>
      <charset val="134"/>
    </font>
    <font>
      <b/>
      <sz val="14"/>
      <name val="宋体"/>
      <charset val="134"/>
    </font>
    <font>
      <b/>
      <sz val="22"/>
      <name val="华文细黑"/>
      <charset val="134"/>
    </font>
    <font>
      <b/>
      <sz val="14"/>
      <name val="楷体_GB2312"/>
      <charset val="134"/>
    </font>
    <font>
      <sz val="12"/>
      <name val="宋体"/>
      <charset val="134"/>
    </font>
    <font>
      <b/>
      <sz val="12"/>
      <name val="宋体"/>
      <charset val="134"/>
    </font>
    <font>
      <sz val="11"/>
      <name val="等线"/>
      <charset val="134"/>
    </font>
    <font>
      <sz val="10.5"/>
      <name val="宋体"/>
      <charset val="134"/>
    </font>
    <font>
      <b/>
      <sz val="10"/>
      <name val="宋体"/>
      <charset val="134"/>
    </font>
    <font>
      <b/>
      <sz val="11"/>
      <name val="宋体"/>
      <charset val="134"/>
    </font>
    <font>
      <sz val="11"/>
      <name val="宋体"/>
      <charset val="134"/>
    </font>
    <font>
      <sz val="6"/>
      <name val="楷体_GB2312"/>
      <charset val="134"/>
    </font>
    <font>
      <sz val="10"/>
      <name val="宋体"/>
      <charset val="134"/>
    </font>
    <font>
      <b/>
      <sz val="12"/>
      <name val="楷体_GB2312"/>
      <charset val="134"/>
    </font>
    <font>
      <b/>
      <sz val="11"/>
      <color indexed="8"/>
      <name val="等线"/>
      <charset val="134"/>
    </font>
    <font>
      <b/>
      <sz val="20"/>
      <name val="华文细黑"/>
      <charset val="134"/>
    </font>
    <font>
      <b/>
      <sz val="9"/>
      <name val="宋体"/>
      <charset val="134"/>
    </font>
    <font>
      <sz val="12"/>
      <name val="楷体_GB2312"/>
      <charset val="134"/>
    </font>
    <font>
      <sz val="16"/>
      <name val="方正黑体_GBK"/>
      <charset val="134"/>
    </font>
    <font>
      <sz val="11"/>
      <color rgb="FFFA7D00"/>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sz val="11"/>
      <color theme="0"/>
      <name val="宋体"/>
      <charset val="0"/>
      <scheme val="minor"/>
    </font>
    <font>
      <u/>
      <sz val="11"/>
      <color rgb="FF800080"/>
      <name val="宋体"/>
      <charset val="0"/>
      <scheme val="minor"/>
    </font>
    <font>
      <sz val="11"/>
      <color theme="1"/>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b/>
      <sz val="11"/>
      <color rgb="FF3F3F3F"/>
      <name val="宋体"/>
      <charset val="0"/>
      <scheme val="minor"/>
    </font>
    <font>
      <sz val="11"/>
      <color rgb="FF0061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theme="1"/>
      <name val="宋体"/>
      <charset val="134"/>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rgb="FFA5A5A5"/>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s>
  <borders count="2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true"/>
      </left>
      <right/>
      <top style="thin">
        <color auto="true"/>
      </top>
      <bottom style="thin">
        <color auto="true"/>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style="thin">
        <color auto="true"/>
      </top>
      <bottom/>
      <diagonal/>
    </border>
    <border>
      <left/>
      <right style="thin">
        <color auto="true"/>
      </right>
      <top/>
      <bottom/>
      <diagonal/>
    </border>
    <border>
      <left style="thin">
        <color auto="true"/>
      </left>
      <right/>
      <top/>
      <bottom/>
      <diagonal/>
    </border>
    <border>
      <left/>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3">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24" fillId="28"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36" fillId="20" borderId="25" applyNumberFormat="false" applyAlignment="false" applyProtection="false">
      <alignment vertical="center"/>
    </xf>
    <xf numFmtId="0" fontId="26" fillId="10"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44" fontId="5" fillId="0" borderId="0" applyFont="false" applyFill="false" applyBorder="false" applyAlignment="false" applyProtection="false">
      <alignment vertical="center"/>
    </xf>
    <xf numFmtId="0" fontId="24" fillId="17" borderId="0" applyNumberFormat="false" applyBorder="false" applyAlignment="false" applyProtection="false">
      <alignment vertical="center"/>
    </xf>
    <xf numFmtId="9" fontId="5" fillId="0" borderId="0" applyFont="false" applyFill="false" applyBorder="false" applyAlignment="false" applyProtection="false">
      <alignment vertical="center"/>
    </xf>
    <xf numFmtId="0" fontId="24" fillId="9"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24" fillId="32"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39" fillId="5" borderId="25" applyNumberFormat="false" applyAlignment="false" applyProtection="false">
      <alignment vertical="center"/>
    </xf>
    <xf numFmtId="0" fontId="24" fillId="14"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26" fillId="29"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33" fillId="0" borderId="23" applyNumberFormat="false" applyFill="false" applyAlignment="false" applyProtection="false">
      <alignment vertical="center"/>
    </xf>
    <xf numFmtId="0" fontId="32" fillId="8" borderId="0" applyNumberFormat="false" applyBorder="false" applyAlignment="false" applyProtection="false">
      <alignment vertical="center"/>
    </xf>
    <xf numFmtId="0" fontId="22" fillId="2" borderId="20" applyNumberFormat="false" applyAlignment="false" applyProtection="false">
      <alignment vertical="center"/>
    </xf>
    <xf numFmtId="0" fontId="30" fillId="5" borderId="22" applyNumberFormat="false" applyAlignment="false" applyProtection="false">
      <alignment vertical="center"/>
    </xf>
    <xf numFmtId="0" fontId="28" fillId="0" borderId="2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6" fillId="4"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42" fontId="5" fillId="0" borderId="0" applyFont="false" applyFill="false" applyBorder="false" applyAlignment="false" applyProtection="false">
      <alignment vertical="center"/>
    </xf>
    <xf numFmtId="0" fontId="26" fillId="16" borderId="0" applyNumberFormat="false" applyBorder="false" applyAlignment="false" applyProtection="false">
      <alignment vertical="center"/>
    </xf>
    <xf numFmtId="43" fontId="5"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6" fillId="24"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4" fillId="26" borderId="0" applyNumberFormat="false" applyBorder="false" applyAlignment="false" applyProtection="false">
      <alignment vertical="center"/>
    </xf>
    <xf numFmtId="0" fontId="35" fillId="19" borderId="24" applyNumberFormat="false" applyFont="false" applyAlignment="false" applyProtection="false">
      <alignment vertical="center"/>
    </xf>
    <xf numFmtId="0" fontId="26" fillId="12"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41" fontId="5" fillId="0" borderId="0" applyFont="false" applyFill="false" applyBorder="false" applyAlignment="false" applyProtection="false">
      <alignment vertical="center"/>
    </xf>
    <xf numFmtId="0" fontId="23" fillId="0" borderId="21" applyNumberFormat="false" applyFill="false" applyAlignment="false" applyProtection="false">
      <alignment vertical="center"/>
    </xf>
    <xf numFmtId="0" fontId="26" fillId="18" borderId="0" applyNumberFormat="false" applyBorder="false" applyAlignment="false" applyProtection="false">
      <alignment vertical="center"/>
    </xf>
    <xf numFmtId="0" fontId="21" fillId="0" borderId="19" applyNumberFormat="false" applyFill="false" applyAlignment="false" applyProtection="false">
      <alignment vertical="center"/>
    </xf>
    <xf numFmtId="0" fontId="24" fillId="15"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1" fillId="0" borderId="0">
      <alignment vertical="center"/>
    </xf>
    <xf numFmtId="0" fontId="20" fillId="0" borderId="18" applyNumberFormat="false" applyFill="false" applyAlignment="false" applyProtection="false">
      <alignment vertical="center"/>
    </xf>
  </cellStyleXfs>
  <cellXfs count="175">
    <xf numFmtId="0" fontId="0" fillId="0" borderId="0" xfId="0" applyAlignment="true"/>
    <xf numFmtId="0" fontId="1" fillId="0" borderId="0" xfId="2" applyAlignment="true"/>
    <xf numFmtId="0" fontId="2" fillId="0" borderId="0" xfId="2" applyNumberFormat="true" applyFont="true" applyFill="true" applyAlignment="true" applyProtection="true">
      <alignment horizontal="left" vertical="center"/>
    </xf>
    <xf numFmtId="0" fontId="1" fillId="0" borderId="0" xfId="2" applyFill="true" applyAlignment="true"/>
    <xf numFmtId="0" fontId="3" fillId="0" borderId="0" xfId="2" applyNumberFormat="true" applyFont="true" applyFill="true" applyAlignment="true" applyProtection="true">
      <alignment horizontal="centerContinuous"/>
    </xf>
    <xf numFmtId="0" fontId="1" fillId="0" borderId="0" xfId="2" applyAlignment="true">
      <alignment horizontal="centerContinuous"/>
    </xf>
    <xf numFmtId="0" fontId="4" fillId="0" borderId="0" xfId="2" applyFont="true" applyFill="true" applyAlignment="true">
      <alignment horizontal="centerContinuous"/>
    </xf>
    <xf numFmtId="0" fontId="1" fillId="0" borderId="0" xfId="2" applyFill="true" applyAlignment="true">
      <alignment horizontal="centerContinuous"/>
    </xf>
    <xf numFmtId="0" fontId="5" fillId="0" borderId="0" xfId="2" applyFont="true" applyAlignment="true"/>
    <xf numFmtId="0" fontId="5" fillId="0" borderId="0" xfId="2" applyFont="true" applyFill="true" applyAlignment="true"/>
    <xf numFmtId="0" fontId="6" fillId="0" borderId="1" xfId="2" applyNumberFormat="true" applyFont="true" applyFill="true" applyBorder="true" applyAlignment="true" applyProtection="true">
      <alignment horizontal="center" vertical="center" wrapText="true"/>
    </xf>
    <xf numFmtId="0" fontId="6" fillId="0" borderId="2" xfId="2" applyNumberFormat="true"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xf>
    <xf numFmtId="43" fontId="7" fillId="0" borderId="1" xfId="0" applyNumberFormat="true" applyFont="true" applyFill="true" applyBorder="true" applyAlignment="true">
      <alignment horizontal="center" vertical="center"/>
    </xf>
    <xf numFmtId="49" fontId="7" fillId="0" borderId="1" xfId="0" applyNumberFormat="true" applyFont="true" applyFill="true" applyBorder="true" applyAlignment="true">
      <alignment vertical="center"/>
    </xf>
    <xf numFmtId="0" fontId="7" fillId="0" borderId="1" xfId="0" applyFont="true" applyFill="true" applyBorder="true" applyAlignment="true">
      <alignment vertical="center"/>
    </xf>
    <xf numFmtId="43" fontId="7" fillId="0" borderId="3" xfId="0" applyNumberFormat="true" applyFont="true" applyFill="true" applyBorder="true" applyAlignment="true">
      <alignment horizontal="center" vertical="center"/>
    </xf>
    <xf numFmtId="43" fontId="8" fillId="0" borderId="4" xfId="0" applyNumberFormat="true" applyFont="true" applyFill="true" applyBorder="true" applyAlignment="true" applyProtection="true">
      <alignment horizontal="center" wrapText="true"/>
    </xf>
    <xf numFmtId="43" fontId="8" fillId="0" borderId="5" xfId="0" applyNumberFormat="true" applyFont="true" applyFill="true" applyBorder="true" applyAlignment="true" applyProtection="true">
      <alignment horizontal="center" wrapText="true"/>
    </xf>
    <xf numFmtId="0" fontId="4" fillId="0" borderId="0" xfId="2" applyNumberFormat="true" applyFont="true" applyFill="true" applyAlignment="true" applyProtection="true">
      <alignment horizontal="centerContinuous"/>
    </xf>
    <xf numFmtId="0" fontId="5" fillId="0" borderId="0" xfId="2" applyFont="true" applyAlignment="true">
      <alignment horizontal="right"/>
    </xf>
    <xf numFmtId="4" fontId="5" fillId="0" borderId="1" xfId="2" applyNumberFormat="true" applyFont="true" applyFill="true" applyBorder="true" applyAlignment="true" applyProtection="true">
      <alignment horizontal="right" vertical="center" wrapText="true"/>
    </xf>
    <xf numFmtId="0" fontId="1" fillId="0" borderId="1" xfId="2" applyFill="true" applyBorder="true" applyAlignment="true"/>
    <xf numFmtId="43" fontId="7" fillId="0" borderId="6" xfId="0" applyNumberFormat="true" applyFont="true" applyFill="true" applyBorder="true" applyAlignment="true">
      <alignment horizontal="center" vertical="center"/>
    </xf>
    <xf numFmtId="43" fontId="8" fillId="0" borderId="7" xfId="0" applyNumberFormat="true" applyFont="true" applyFill="true" applyBorder="true" applyAlignment="true" applyProtection="true">
      <alignment horizontal="center" wrapText="true"/>
    </xf>
    <xf numFmtId="0" fontId="1" fillId="0" borderId="1" xfId="2" applyBorder="true" applyAlignment="true"/>
    <xf numFmtId="43" fontId="8" fillId="0" borderId="8" xfId="0" applyNumberFormat="true" applyFont="true" applyFill="true" applyBorder="true" applyAlignment="true" applyProtection="true">
      <alignment horizontal="center" wrapText="true"/>
    </xf>
    <xf numFmtId="0" fontId="9" fillId="0" borderId="0" xfId="2" applyNumberFormat="true" applyFont="true" applyFill="true" applyAlignment="true" applyProtection="true">
      <alignment horizontal="centerContinuous"/>
    </xf>
    <xf numFmtId="0" fontId="6" fillId="0" borderId="0" xfId="2" applyNumberFormat="true" applyFont="true" applyFill="true" applyAlignment="true" applyProtection="true">
      <alignment horizontal="centerContinuous"/>
    </xf>
    <xf numFmtId="0" fontId="10" fillId="0" borderId="1" xfId="2" applyNumberFormat="true" applyFont="true" applyFill="true" applyBorder="true" applyAlignment="true" applyProtection="true">
      <alignment horizontal="center" vertical="center"/>
    </xf>
    <xf numFmtId="0" fontId="10" fillId="0" borderId="1" xfId="2" applyNumberFormat="true" applyFont="true" applyFill="true" applyBorder="true" applyAlignment="true" applyProtection="true">
      <alignment horizontal="center" vertical="center" wrapText="true"/>
    </xf>
    <xf numFmtId="0" fontId="10" fillId="0" borderId="1" xfId="2" applyFont="true" applyBorder="true" applyAlignment="true">
      <alignment horizontal="center" vertical="center" wrapText="true"/>
    </xf>
    <xf numFmtId="0" fontId="10" fillId="0" borderId="1" xfId="2" applyFont="true" applyFill="true" applyBorder="true" applyAlignment="true">
      <alignment horizontal="center" vertical="center" wrapText="true"/>
    </xf>
    <xf numFmtId="49" fontId="0" fillId="0" borderId="1" xfId="0" applyNumberFormat="true" applyFont="true" applyBorder="true" applyAlignment="true">
      <alignment vertical="center"/>
    </xf>
    <xf numFmtId="0" fontId="0" fillId="0" borderId="1" xfId="0" applyFont="true" applyBorder="true" applyAlignment="true">
      <alignment vertical="center"/>
    </xf>
    <xf numFmtId="176" fontId="11" fillId="0" borderId="1" xfId="2" applyNumberFormat="true" applyFont="true" applyFill="true" applyBorder="true" applyAlignment="true" applyProtection="true">
      <alignment horizontal="center" vertical="center" wrapText="true"/>
    </xf>
    <xf numFmtId="0" fontId="12" fillId="0" borderId="0" xfId="2" applyFont="true" applyFill="true" applyAlignment="true">
      <alignment horizontal="right"/>
    </xf>
    <xf numFmtId="0" fontId="5" fillId="0" borderId="9" xfId="2" applyNumberFormat="true" applyFont="true" applyFill="true" applyBorder="true" applyAlignment="true" applyProtection="true">
      <alignment horizontal="right"/>
    </xf>
    <xf numFmtId="0" fontId="13" fillId="0" borderId="0" xfId="2" applyFont="true" applyFill="true" applyAlignment="true">
      <alignment horizontal="right" vertical="center"/>
    </xf>
    <xf numFmtId="0" fontId="13" fillId="0" borderId="0" xfId="2" applyFont="true" applyFill="true" applyAlignment="true">
      <alignment vertical="center"/>
    </xf>
    <xf numFmtId="0" fontId="12" fillId="0" borderId="0" xfId="2" applyFont="true" applyAlignment="true">
      <alignment horizontal="right"/>
    </xf>
    <xf numFmtId="0" fontId="3" fillId="0" borderId="0" xfId="2" applyFont="true" applyFill="true" applyAlignment="true">
      <alignment horizontal="centerContinuous" vertical="center"/>
    </xf>
    <xf numFmtId="0" fontId="2" fillId="0" borderId="0" xfId="2" applyFont="true" applyFill="true" applyAlignment="true">
      <alignment horizontal="centerContinuous" vertical="center"/>
    </xf>
    <xf numFmtId="0" fontId="13" fillId="0" borderId="0" xfId="2" applyFont="true" applyFill="true" applyAlignment="true">
      <alignment horizontal="centerContinuous" vertical="center"/>
    </xf>
    <xf numFmtId="0" fontId="5" fillId="0" borderId="0" xfId="2" applyFont="true" applyFill="true" applyAlignment="true">
      <alignment horizontal="center" vertical="center"/>
    </xf>
    <xf numFmtId="0" fontId="5" fillId="0" borderId="0" xfId="2" applyFont="true" applyFill="true" applyAlignment="true">
      <alignment vertical="center"/>
    </xf>
    <xf numFmtId="0" fontId="6" fillId="0" borderId="1" xfId="2" applyNumberFormat="true" applyFont="true" applyFill="true" applyBorder="true" applyAlignment="true" applyProtection="true">
      <alignment horizontal="center" vertical="center"/>
    </xf>
    <xf numFmtId="0" fontId="6" fillId="0" borderId="3" xfId="2" applyNumberFormat="true" applyFont="true" applyFill="true" applyBorder="true" applyAlignment="true" applyProtection="true">
      <alignment horizontal="center" vertical="center"/>
    </xf>
    <xf numFmtId="0" fontId="6" fillId="0" borderId="3" xfId="2" applyNumberFormat="true" applyFont="true" applyFill="true" applyBorder="true" applyAlignment="true" applyProtection="true">
      <alignment horizontal="centerContinuous" vertical="center" wrapText="true"/>
    </xf>
    <xf numFmtId="0" fontId="5" fillId="0" borderId="10" xfId="2" applyFont="true" applyFill="true" applyBorder="true" applyAlignment="true">
      <alignment vertical="center"/>
    </xf>
    <xf numFmtId="43" fontId="0" fillId="0" borderId="1" xfId="0" applyNumberFormat="true" applyBorder="true" applyAlignment="true">
      <alignment vertical="center"/>
    </xf>
    <xf numFmtId="0" fontId="5" fillId="0" borderId="11" xfId="2" applyFont="true" applyBorder="true" applyAlignment="true">
      <alignment vertical="center" wrapText="true"/>
    </xf>
    <xf numFmtId="4" fontId="5" fillId="0" borderId="11" xfId="2" applyNumberFormat="true" applyFont="true" applyBorder="true" applyAlignment="true">
      <alignment vertical="center" wrapText="true"/>
    </xf>
    <xf numFmtId="0" fontId="5" fillId="0" borderId="6" xfId="2" applyFont="true" applyBorder="true" applyAlignment="true">
      <alignment vertical="center"/>
    </xf>
    <xf numFmtId="0" fontId="5" fillId="0" borderId="12" xfId="2" applyFont="true" applyBorder="true" applyAlignment="true">
      <alignment vertical="center" wrapText="true"/>
    </xf>
    <xf numFmtId="4" fontId="5" fillId="0" borderId="12" xfId="2" applyNumberFormat="true" applyFont="true" applyBorder="true" applyAlignment="true">
      <alignment vertical="center" wrapText="true"/>
    </xf>
    <xf numFmtId="0" fontId="5" fillId="0" borderId="6" xfId="2" applyFont="true" applyBorder="true" applyAlignment="true">
      <alignment horizontal="left" vertical="center"/>
    </xf>
    <xf numFmtId="4" fontId="5" fillId="0" borderId="13" xfId="2" applyNumberFormat="true" applyFont="true" applyFill="true" applyBorder="true" applyAlignment="true" applyProtection="true">
      <alignment horizontal="right" vertical="center" wrapText="true"/>
    </xf>
    <xf numFmtId="0" fontId="5" fillId="0" borderId="6" xfId="2" applyFont="true" applyFill="true" applyBorder="true" applyAlignment="true">
      <alignment vertical="center"/>
    </xf>
    <xf numFmtId="4" fontId="5" fillId="0" borderId="2" xfId="2" applyNumberFormat="true" applyFont="true" applyFill="true" applyBorder="true" applyAlignment="true" applyProtection="true">
      <alignment horizontal="right" vertical="center" wrapText="true"/>
    </xf>
    <xf numFmtId="0" fontId="5" fillId="0" borderId="12" xfId="2" applyFont="true" applyFill="true" applyBorder="true" applyAlignment="true">
      <alignment vertical="center" wrapText="true"/>
    </xf>
    <xf numFmtId="0" fontId="5" fillId="0" borderId="1" xfId="2" applyFont="true" applyBorder="true" applyAlignment="true"/>
    <xf numFmtId="4" fontId="5" fillId="0" borderId="1" xfId="2" applyNumberFormat="true" applyFont="true" applyFill="true" applyBorder="true" applyAlignment="true">
      <alignment horizontal="right" vertical="center" wrapText="true"/>
    </xf>
    <xf numFmtId="0" fontId="5" fillId="0" borderId="1" xfId="2" applyFont="true" applyFill="true" applyBorder="true" applyAlignment="true">
      <alignment vertical="center" wrapText="true"/>
    </xf>
    <xf numFmtId="4" fontId="5" fillId="0" borderId="1" xfId="2" applyNumberFormat="true" applyFont="true" applyBorder="true" applyAlignment="true">
      <alignment vertical="center" wrapText="true"/>
    </xf>
    <xf numFmtId="0" fontId="5" fillId="0" borderId="1" xfId="2" applyNumberFormat="true" applyFont="true" applyFill="true" applyBorder="true" applyAlignment="true" applyProtection="true">
      <alignment horizontal="center" vertical="center"/>
    </xf>
    <xf numFmtId="4" fontId="5" fillId="0" borderId="2" xfId="2" applyNumberFormat="true" applyFont="true" applyFill="true" applyBorder="true" applyAlignment="true">
      <alignment horizontal="right" vertical="center" wrapText="true"/>
    </xf>
    <xf numFmtId="0" fontId="5" fillId="0" borderId="1" xfId="2" applyNumberFormat="true" applyFont="true" applyFill="true" applyBorder="true" applyAlignment="true" applyProtection="true">
      <alignment vertical="center" wrapText="true"/>
    </xf>
    <xf numFmtId="0" fontId="5" fillId="0" borderId="1" xfId="2" applyFont="true" applyFill="true" applyBorder="true" applyAlignment="true">
      <alignment horizontal="center" vertical="center"/>
    </xf>
    <xf numFmtId="4" fontId="5" fillId="0" borderId="3" xfId="2" applyNumberFormat="true" applyFont="true" applyFill="true" applyBorder="true" applyAlignment="true">
      <alignment horizontal="right" vertical="center" wrapText="true"/>
    </xf>
    <xf numFmtId="0" fontId="13" fillId="0" borderId="0" xfId="2" applyFont="true" applyFill="true" applyAlignment="true"/>
    <xf numFmtId="0" fontId="3" fillId="0" borderId="0" xfId="2" applyFont="true" applyFill="true" applyAlignment="true">
      <alignment horizontal="centerContinuous"/>
    </xf>
    <xf numFmtId="0" fontId="14" fillId="0" borderId="0" xfId="2" applyFont="true" applyAlignment="true">
      <alignment horizontal="centerContinuous"/>
    </xf>
    <xf numFmtId="0" fontId="6" fillId="0" borderId="0" xfId="2" applyFont="true" applyFill="true" applyAlignment="true">
      <alignment horizontal="centerContinuous"/>
    </xf>
    <xf numFmtId="0" fontId="6" fillId="0" borderId="0" xfId="2" applyFont="true" applyAlignment="true">
      <alignment horizontal="centerContinuous"/>
    </xf>
    <xf numFmtId="0" fontId="0" fillId="0" borderId="1" xfId="0" applyBorder="true" applyAlignment="true">
      <alignment vertical="center"/>
    </xf>
    <xf numFmtId="0" fontId="0" fillId="0" borderId="1" xfId="0" applyFont="true" applyBorder="true" applyAlignment="true">
      <alignment horizontal="center" vertical="center"/>
    </xf>
    <xf numFmtId="43" fontId="0" fillId="0" borderId="1" xfId="0" applyNumberFormat="true" applyFill="true" applyBorder="true" applyAlignment="true">
      <alignment horizontal="center" vertical="center"/>
    </xf>
    <xf numFmtId="49" fontId="15" fillId="0" borderId="1" xfId="0" applyNumberFormat="true" applyFont="true" applyFill="true" applyBorder="true" applyAlignment="true">
      <alignment vertical="center"/>
    </xf>
    <xf numFmtId="0" fontId="15" fillId="0" borderId="1" xfId="0" applyFont="true" applyFill="true" applyBorder="true" applyAlignment="true">
      <alignment vertical="center"/>
    </xf>
    <xf numFmtId="49" fontId="0" fillId="0" borderId="1" xfId="0" applyNumberFormat="true" applyFont="true" applyFill="true" applyBorder="true" applyAlignment="true">
      <alignment vertical="center"/>
    </xf>
    <xf numFmtId="0" fontId="0" fillId="0" borderId="1" xfId="0" applyFill="true" applyBorder="true" applyAlignment="true">
      <alignment vertical="center"/>
    </xf>
    <xf numFmtId="0" fontId="0" fillId="0" borderId="1" xfId="0" applyFont="true" applyFill="true" applyBorder="true" applyAlignment="true">
      <alignment vertical="center"/>
    </xf>
    <xf numFmtId="0" fontId="6" fillId="0" borderId="0" xfId="2" applyFont="true" applyAlignment="true">
      <alignment horizontal="right"/>
    </xf>
    <xf numFmtId="0" fontId="14" fillId="0" borderId="0" xfId="2" applyFont="true" applyFill="true" applyAlignment="true">
      <alignment horizontal="centerContinuous"/>
    </xf>
    <xf numFmtId="0" fontId="13" fillId="0" borderId="0" xfId="2" applyFont="true" applyAlignment="true"/>
    <xf numFmtId="0" fontId="6" fillId="0" borderId="10" xfId="2" applyNumberFormat="true" applyFont="true" applyFill="true" applyBorder="true" applyAlignment="true" applyProtection="true">
      <alignment horizontal="center" vertical="center" wrapText="true"/>
    </xf>
    <xf numFmtId="0" fontId="6" fillId="0" borderId="2" xfId="2" applyNumberFormat="true" applyFont="true" applyFill="true" applyBorder="true" applyAlignment="true" applyProtection="true">
      <alignment horizontal="center" vertical="center"/>
    </xf>
    <xf numFmtId="0" fontId="6" fillId="0" borderId="13" xfId="2" applyNumberFormat="true" applyFont="true" applyFill="true" applyBorder="true" applyAlignment="true" applyProtection="true">
      <alignment horizontal="center" vertical="center"/>
    </xf>
    <xf numFmtId="0" fontId="6" fillId="0" borderId="13" xfId="2" applyNumberFormat="true" applyFont="true" applyFill="true" applyBorder="true" applyAlignment="true" applyProtection="true">
      <alignment horizontal="center" vertical="center" wrapText="true"/>
    </xf>
    <xf numFmtId="4" fontId="5" fillId="0" borderId="1" xfId="2" applyNumberFormat="true" applyFont="true" applyFill="true" applyBorder="true" applyAlignment="true" applyProtection="true"/>
    <xf numFmtId="0" fontId="6" fillId="0" borderId="6" xfId="2" applyNumberFormat="true" applyFont="true" applyFill="true" applyBorder="true" applyAlignment="true" applyProtection="true">
      <alignment horizontal="center" vertical="center"/>
    </xf>
    <xf numFmtId="0" fontId="6" fillId="0" borderId="11" xfId="2" applyNumberFormat="true" applyFont="true" applyFill="true" applyBorder="true" applyAlignment="true" applyProtection="true">
      <alignment horizontal="center" vertical="center"/>
    </xf>
    <xf numFmtId="0" fontId="6" fillId="0" borderId="9" xfId="2" applyNumberFormat="true" applyFont="true" applyFill="true" applyBorder="true" applyAlignment="true" applyProtection="true">
      <alignment horizontal="center" vertical="center"/>
    </xf>
    <xf numFmtId="0" fontId="6" fillId="0" borderId="3" xfId="2" applyNumberFormat="true" applyFont="true" applyFill="true" applyBorder="true" applyAlignment="true" applyProtection="true">
      <alignment horizontal="center" vertical="center" wrapText="true"/>
    </xf>
    <xf numFmtId="0" fontId="6" fillId="0" borderId="14" xfId="2" applyNumberFormat="true" applyFont="true" applyFill="true" applyBorder="true" applyAlignment="true" applyProtection="true">
      <alignment horizontal="center" vertical="center"/>
    </xf>
    <xf numFmtId="4" fontId="5" fillId="0" borderId="6" xfId="2" applyNumberFormat="true" applyFont="true" applyFill="true" applyBorder="true" applyAlignment="true" applyProtection="true">
      <alignment horizontal="right" vertical="center" wrapText="true"/>
    </xf>
    <xf numFmtId="0" fontId="12" fillId="0" borderId="0" xfId="2" applyFont="true" applyAlignment="true">
      <alignment horizontal="center" vertical="center"/>
    </xf>
    <xf numFmtId="0" fontId="6" fillId="0" borderId="10" xfId="2" applyNumberFormat="true" applyFont="true" applyFill="true" applyBorder="true" applyAlignment="true" applyProtection="true">
      <alignment horizontal="center" vertical="center"/>
    </xf>
    <xf numFmtId="0" fontId="6" fillId="0" borderId="15" xfId="2" applyNumberFormat="true" applyFont="true" applyFill="true" applyBorder="true" applyAlignment="true" applyProtection="true">
      <alignment horizontal="center" vertical="center"/>
    </xf>
    <xf numFmtId="0" fontId="6" fillId="0" borderId="16" xfId="2" applyNumberFormat="true" applyFont="true" applyFill="true" applyBorder="true" applyAlignment="true" applyProtection="true">
      <alignment horizontal="center" vertical="center" wrapText="true"/>
    </xf>
    <xf numFmtId="4" fontId="5" fillId="0" borderId="17" xfId="2" applyNumberFormat="true" applyFont="true" applyFill="true" applyBorder="true" applyAlignment="true" applyProtection="true">
      <alignment horizontal="right" vertical="center" wrapText="true"/>
    </xf>
    <xf numFmtId="0" fontId="13" fillId="0" borderId="0" xfId="2" applyFont="true" applyBorder="true" applyAlignment="true"/>
    <xf numFmtId="49" fontId="16" fillId="0" borderId="0" xfId="2" applyNumberFormat="true" applyFont="true" applyFill="true" applyAlignment="true" applyProtection="true">
      <alignment horizontal="centerContinuous"/>
    </xf>
    <xf numFmtId="0" fontId="14" fillId="0" borderId="0" xfId="2" applyNumberFormat="true" applyFont="true" applyFill="true" applyAlignment="true" applyProtection="true">
      <alignment horizontal="centerContinuous"/>
    </xf>
    <xf numFmtId="43" fontId="7" fillId="0" borderId="1" xfId="0" applyNumberFormat="true" applyFont="true" applyFill="true" applyBorder="true" applyAlignment="true">
      <alignment vertical="center"/>
    </xf>
    <xf numFmtId="49" fontId="7" fillId="0" borderId="1" xfId="0" applyNumberFormat="true" applyFont="true" applyFill="true" applyBorder="true" applyAlignment="true">
      <alignment horizontal="left" vertical="center"/>
    </xf>
    <xf numFmtId="0" fontId="7" fillId="0" borderId="1" xfId="0" applyFont="true" applyFill="true" applyBorder="true" applyAlignment="true">
      <alignment horizontal="left" vertical="center"/>
    </xf>
    <xf numFmtId="0" fontId="12" fillId="0" borderId="0" xfId="2" applyFont="true" applyAlignment="true">
      <alignment horizontal="right" vertical="center"/>
    </xf>
    <xf numFmtId="0" fontId="5" fillId="0" borderId="0" xfId="2" applyFont="true" applyAlignment="true">
      <alignment horizontal="right" vertical="center"/>
    </xf>
    <xf numFmtId="0" fontId="13" fillId="0" borderId="0" xfId="2" applyFont="true" applyFill="true" applyBorder="true" applyAlignment="true"/>
    <xf numFmtId="0" fontId="0" fillId="0" borderId="0" xfId="0" applyFill="true" applyAlignment="true">
      <alignment vertical="center"/>
    </xf>
    <xf numFmtId="0" fontId="17" fillId="0" borderId="0" xfId="2" applyFont="true" applyAlignment="true"/>
    <xf numFmtId="0" fontId="1" fillId="0" borderId="0" xfId="2" applyFont="true" applyAlignment="true"/>
    <xf numFmtId="176" fontId="1" fillId="0" borderId="0" xfId="2" applyNumberFormat="true" applyAlignment="true"/>
    <xf numFmtId="49" fontId="3" fillId="0" borderId="0" xfId="2" applyNumberFormat="true" applyFont="true" applyFill="true" applyAlignment="true" applyProtection="true">
      <alignment horizontal="centerContinuous"/>
    </xf>
    <xf numFmtId="0" fontId="18" fillId="0" borderId="0" xfId="2" applyFont="true" applyAlignment="true">
      <alignment horizontal="centerContinuous"/>
    </xf>
    <xf numFmtId="176" fontId="14" fillId="0" borderId="0" xfId="2" applyNumberFormat="true" applyFont="true" applyAlignment="true">
      <alignment horizontal="centerContinuous"/>
    </xf>
    <xf numFmtId="176" fontId="5" fillId="0" borderId="0" xfId="2" applyNumberFormat="true" applyFont="true" applyAlignment="true"/>
    <xf numFmtId="176" fontId="6" fillId="0" borderId="1" xfId="2" applyNumberFormat="true" applyFont="true" applyFill="true" applyBorder="true" applyAlignment="true" applyProtection="true">
      <alignment horizontal="center" vertical="center"/>
    </xf>
    <xf numFmtId="0" fontId="5" fillId="0" borderId="3" xfId="2" applyNumberFormat="true" applyFont="true" applyFill="true" applyBorder="true" applyAlignment="true" applyProtection="true">
      <alignment horizontal="center" vertical="center"/>
    </xf>
    <xf numFmtId="0" fontId="0" fillId="0" borderId="1" xfId="0" applyFill="true" applyBorder="true" applyAlignment="true">
      <alignment horizontal="center" vertical="center"/>
    </xf>
    <xf numFmtId="176" fontId="7" fillId="0" borderId="1" xfId="1" applyNumberFormat="true" applyFont="true" applyFill="true" applyBorder="true">
      <alignment vertical="center"/>
    </xf>
    <xf numFmtId="0" fontId="7" fillId="0" borderId="1" xfId="1" applyFont="true" applyFill="true" applyBorder="true">
      <alignment vertical="center"/>
    </xf>
    <xf numFmtId="49" fontId="7" fillId="0" borderId="1" xfId="3" applyNumberFormat="true" applyFont="true" applyFill="true" applyBorder="true">
      <alignment vertical="center"/>
    </xf>
    <xf numFmtId="0" fontId="7" fillId="0" borderId="1" xfId="3" applyFont="true" applyFill="true" applyBorder="true">
      <alignment vertical="center"/>
    </xf>
    <xf numFmtId="0" fontId="5" fillId="0" borderId="0" xfId="2" applyNumberFormat="true" applyFont="true" applyFill="true" applyAlignment="true" applyProtection="true">
      <alignment horizontal="right"/>
    </xf>
    <xf numFmtId="0" fontId="0" fillId="0" borderId="0" xfId="0" applyAlignment="true">
      <alignment vertical="center"/>
    </xf>
    <xf numFmtId="0" fontId="11" fillId="0" borderId="0" xfId="2" applyFont="true" applyFill="true" applyAlignment="true"/>
    <xf numFmtId="0" fontId="1" fillId="0" borderId="0" xfId="2" applyFont="true" applyFill="true" applyAlignment="true"/>
    <xf numFmtId="176" fontId="1" fillId="0" borderId="0" xfId="2" applyNumberFormat="true" applyFill="true" applyAlignment="true"/>
    <xf numFmtId="0" fontId="13" fillId="0" borderId="0" xfId="51" applyFont="true" applyAlignment="true"/>
    <xf numFmtId="0" fontId="1" fillId="0" borderId="0" xfId="51" applyAlignment="true">
      <alignment wrapText="true"/>
    </xf>
    <xf numFmtId="0" fontId="1" fillId="0" borderId="0" xfId="51" applyAlignment="true"/>
    <xf numFmtId="0" fontId="19" fillId="0" borderId="0" xfId="51" applyFont="true" applyAlignment="true">
      <alignment wrapText="true"/>
    </xf>
    <xf numFmtId="0" fontId="2" fillId="0" borderId="0" xfId="51" applyNumberFormat="true" applyFont="true" applyFill="true" applyAlignment="true" applyProtection="true">
      <alignment wrapText="true"/>
    </xf>
    <xf numFmtId="0" fontId="13" fillId="0" borderId="0" xfId="51" applyFont="true" applyAlignment="true">
      <alignment wrapText="true"/>
    </xf>
    <xf numFmtId="0" fontId="3" fillId="0" borderId="0" xfId="51" applyNumberFormat="true" applyFont="true" applyFill="true" applyAlignment="true" applyProtection="true">
      <alignment horizontal="centerContinuous"/>
    </xf>
    <xf numFmtId="0" fontId="13" fillId="0" borderId="0" xfId="51" applyFont="true" applyAlignment="true">
      <alignment horizontal="centerContinuous"/>
    </xf>
    <xf numFmtId="0" fontId="13" fillId="0" borderId="0" xfId="51" applyFont="true" applyFill="true" applyAlignment="true">
      <alignment wrapText="true"/>
    </xf>
    <xf numFmtId="0" fontId="5" fillId="0" borderId="0" xfId="51" applyFont="true" applyFill="true" applyAlignment="true">
      <alignment wrapText="true"/>
    </xf>
    <xf numFmtId="0" fontId="5" fillId="0" borderId="0" xfId="51" applyFont="true" applyAlignment="true">
      <alignment wrapText="true"/>
    </xf>
    <xf numFmtId="0" fontId="6" fillId="0" borderId="1" xfId="51" applyNumberFormat="true" applyFont="true" applyFill="true" applyBorder="true" applyAlignment="true" applyProtection="true">
      <alignment horizontal="center" vertical="center" wrapText="true"/>
    </xf>
    <xf numFmtId="0" fontId="6" fillId="0" borderId="3" xfId="51" applyNumberFormat="true" applyFont="true" applyFill="true" applyBorder="true" applyAlignment="true" applyProtection="true">
      <alignment horizontal="center" vertical="center" wrapText="true"/>
    </xf>
    <xf numFmtId="0" fontId="5" fillId="0" borderId="3" xfId="51" applyFont="true" applyBorder="true" applyAlignment="true">
      <alignment horizontal="center" vertical="center"/>
    </xf>
    <xf numFmtId="4" fontId="5" fillId="0" borderId="13" xfId="51" applyNumberFormat="true" applyFont="true" applyFill="true" applyBorder="true" applyAlignment="true">
      <alignment horizontal="right" vertical="center" wrapText="true"/>
    </xf>
    <xf numFmtId="4" fontId="5" fillId="0" borderId="3" xfId="51" applyNumberFormat="true" applyFont="true" applyBorder="true" applyAlignment="true">
      <alignment horizontal="left" vertical="center"/>
    </xf>
    <xf numFmtId="4" fontId="5" fillId="0" borderId="3" xfId="51" applyNumberFormat="true" applyFont="true" applyBorder="true" applyAlignment="true">
      <alignment horizontal="right" vertical="center"/>
    </xf>
    <xf numFmtId="0" fontId="5" fillId="0" borderId="6" xfId="51" applyFont="true" applyFill="true" applyBorder="true" applyAlignment="true">
      <alignment horizontal="left" vertical="center"/>
    </xf>
    <xf numFmtId="4" fontId="11" fillId="0" borderId="2" xfId="51" applyNumberFormat="true" applyFont="true" applyFill="true" applyBorder="true" applyAlignment="true" applyProtection="true">
      <alignment horizontal="center" vertical="center" wrapText="true"/>
    </xf>
    <xf numFmtId="0" fontId="11" fillId="0" borderId="6" xfId="51" applyFont="true" applyFill="true" applyBorder="true" applyAlignment="true">
      <alignment horizontal="left" vertical="center"/>
    </xf>
    <xf numFmtId="4" fontId="11" fillId="0" borderId="1" xfId="51" applyNumberFormat="true" applyFont="true" applyBorder="true" applyAlignment="true">
      <alignment horizontal="center" vertical="center" wrapText="true"/>
    </xf>
    <xf numFmtId="4" fontId="11" fillId="0" borderId="1" xfId="51" applyNumberFormat="true" applyFont="true" applyFill="true" applyBorder="true" applyAlignment="true" applyProtection="true">
      <alignment horizontal="center" vertical="center" wrapText="true"/>
    </xf>
    <xf numFmtId="0" fontId="5" fillId="0" borderId="6" xfId="51" applyFont="true" applyBorder="true" applyAlignment="true">
      <alignment horizontal="left" vertical="center"/>
    </xf>
    <xf numFmtId="4" fontId="11" fillId="0" borderId="13" xfId="51" applyNumberFormat="true" applyFont="true" applyFill="true" applyBorder="true" applyAlignment="true" applyProtection="true">
      <alignment horizontal="center" vertical="center" wrapText="true"/>
    </xf>
    <xf numFmtId="0" fontId="5" fillId="0" borderId="6" xfId="51" applyFont="true" applyBorder="true" applyAlignment="true">
      <alignment horizontal="center" vertical="center"/>
    </xf>
    <xf numFmtId="4" fontId="11" fillId="0" borderId="1" xfId="51" applyNumberFormat="true" applyFont="true" applyFill="true" applyBorder="true" applyAlignment="true">
      <alignment horizontal="center" vertical="center" wrapText="true"/>
    </xf>
    <xf numFmtId="0" fontId="11" fillId="0" borderId="17" xfId="51" applyFont="true" applyFill="true" applyBorder="true" applyAlignment="true">
      <alignment horizontal="left" vertical="center"/>
    </xf>
    <xf numFmtId="0" fontId="13" fillId="0" borderId="1" xfId="51" applyFont="true" applyBorder="true" applyAlignment="true"/>
    <xf numFmtId="0" fontId="0" fillId="0" borderId="12" xfId="0" applyFont="true" applyBorder="true" applyAlignment="true">
      <alignment vertical="center"/>
    </xf>
    <xf numFmtId="4" fontId="11" fillId="0" borderId="1" xfId="51" applyNumberFormat="true" applyFont="true" applyBorder="true" applyAlignment="true">
      <alignment horizontal="center" vertical="center"/>
    </xf>
    <xf numFmtId="4" fontId="11" fillId="0" borderId="12" xfId="51" applyNumberFormat="true" applyFont="true" applyFill="true" applyBorder="true" applyAlignment="true">
      <alignment horizontal="left" vertical="center" wrapText="true"/>
    </xf>
    <xf numFmtId="4" fontId="11" fillId="0" borderId="12" xfId="51" applyNumberFormat="true" applyFont="true" applyBorder="true" applyAlignment="true">
      <alignment horizontal="center" vertical="center"/>
    </xf>
    <xf numFmtId="4" fontId="11" fillId="0" borderId="1" xfId="51" applyNumberFormat="true" applyFont="true" applyFill="true" applyBorder="true" applyAlignment="true" applyProtection="true">
      <alignment horizontal="center" vertical="center"/>
    </xf>
    <xf numFmtId="0" fontId="5" fillId="0" borderId="1" xfId="51" applyFont="true" applyBorder="true" applyAlignment="true">
      <alignment horizontal="center" vertical="center"/>
    </xf>
    <xf numFmtId="4" fontId="11" fillId="0" borderId="3" xfId="51" applyNumberFormat="true" applyFont="true" applyBorder="true" applyAlignment="true">
      <alignment horizontal="center" vertical="center"/>
    </xf>
    <xf numFmtId="4" fontId="11" fillId="0" borderId="1" xfId="51" applyNumberFormat="true" applyFont="true" applyFill="true" applyBorder="true" applyAlignment="true">
      <alignment horizontal="center" vertical="center"/>
    </xf>
    <xf numFmtId="0" fontId="1" fillId="0" borderId="14" xfId="51" applyBorder="true" applyAlignment="true">
      <alignment wrapText="true"/>
    </xf>
    <xf numFmtId="4" fontId="1" fillId="0" borderId="14" xfId="51" applyNumberFormat="true" applyBorder="true" applyAlignment="true">
      <alignment wrapText="true"/>
    </xf>
    <xf numFmtId="0" fontId="5" fillId="0" borderId="0" xfId="51" applyNumberFormat="true" applyFont="true" applyFill="true" applyAlignment="true" applyProtection="true">
      <alignment horizontal="right"/>
    </xf>
    <xf numFmtId="4" fontId="11" fillId="0" borderId="1" xfId="51" applyNumberFormat="true" applyFont="true" applyBorder="true" applyAlignment="true">
      <alignment horizontal="right" vertical="center" wrapText="true"/>
    </xf>
    <xf numFmtId="4" fontId="11" fillId="0" borderId="1" xfId="51" applyNumberFormat="true" applyFont="true" applyFill="true" applyBorder="true" applyAlignment="true">
      <alignment horizontal="right" vertical="center" wrapText="true"/>
    </xf>
    <xf numFmtId="4" fontId="11" fillId="0" borderId="1" xfId="51" applyNumberFormat="true" applyFont="true" applyBorder="true" applyAlignment="true">
      <alignment horizontal="right" vertical="center"/>
    </xf>
    <xf numFmtId="4" fontId="11" fillId="0" borderId="1" xfId="51" applyNumberFormat="true" applyFont="true" applyFill="true" applyBorder="true" applyAlignment="true">
      <alignment horizontal="right" vertical="center"/>
    </xf>
    <xf numFmtId="0" fontId="13" fillId="0" borderId="0" xfId="51" applyFont="true" applyFill="true" applyAlignment="true"/>
  </cellXfs>
  <cellStyles count="53">
    <cellStyle name="常规" xfId="0" builtinId="0"/>
    <cellStyle name="常规 6" xfId="1"/>
    <cellStyle name="常规 4" xfId="2"/>
    <cellStyle name="常规 2"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常规 3" xfId="51"/>
    <cellStyle name="链接单元格" xfId="52"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0"/>
  <sheetViews>
    <sheetView showGridLines="0" showZeros="0" workbookViewId="0">
      <selection activeCell="D13" sqref="D13"/>
    </sheetView>
  </sheetViews>
  <sheetFormatPr defaultColWidth="6.875" defaultRowHeight="20.1" customHeight="true"/>
  <cols>
    <col min="1" max="1" width="22.875" style="132" customWidth="true"/>
    <col min="2" max="2" width="19" style="132" customWidth="true"/>
    <col min="3" max="3" width="20.5" style="132" customWidth="true"/>
    <col min="4" max="7" width="19" style="132" customWidth="true"/>
    <col min="8" max="256" width="6.875" style="133"/>
    <col min="257" max="257" width="22.875" style="133" customWidth="true"/>
    <col min="258" max="258" width="19" style="133" customWidth="true"/>
    <col min="259" max="259" width="20.5" style="133" customWidth="true"/>
    <col min="260" max="263" width="19" style="133" customWidth="true"/>
    <col min="264" max="512" width="6.875" style="133"/>
    <col min="513" max="513" width="22.875" style="133" customWidth="true"/>
    <col min="514" max="514" width="19" style="133" customWidth="true"/>
    <col min="515" max="515" width="20.5" style="133" customWidth="true"/>
    <col min="516" max="519" width="19" style="133" customWidth="true"/>
    <col min="520" max="768" width="6.875" style="133"/>
    <col min="769" max="769" width="22.875" style="133" customWidth="true"/>
    <col min="770" max="770" width="19" style="133" customWidth="true"/>
    <col min="771" max="771" width="20.5" style="133" customWidth="true"/>
    <col min="772" max="775" width="19" style="133" customWidth="true"/>
    <col min="776" max="1024" width="6.875" style="133"/>
    <col min="1025" max="1025" width="22.875" style="133" customWidth="true"/>
    <col min="1026" max="1026" width="19" style="133" customWidth="true"/>
    <col min="1027" max="1027" width="20.5" style="133" customWidth="true"/>
    <col min="1028" max="1031" width="19" style="133" customWidth="true"/>
    <col min="1032" max="1280" width="6.875" style="133"/>
    <col min="1281" max="1281" width="22.875" style="133" customWidth="true"/>
    <col min="1282" max="1282" width="19" style="133" customWidth="true"/>
    <col min="1283" max="1283" width="20.5" style="133" customWidth="true"/>
    <col min="1284" max="1287" width="19" style="133" customWidth="true"/>
    <col min="1288" max="1536" width="6.875" style="133"/>
    <col min="1537" max="1537" width="22.875" style="133" customWidth="true"/>
    <col min="1538" max="1538" width="19" style="133" customWidth="true"/>
    <col min="1539" max="1539" width="20.5" style="133" customWidth="true"/>
    <col min="1540" max="1543" width="19" style="133" customWidth="true"/>
    <col min="1544" max="1792" width="6.875" style="133"/>
    <col min="1793" max="1793" width="22.875" style="133" customWidth="true"/>
    <col min="1794" max="1794" width="19" style="133" customWidth="true"/>
    <col min="1795" max="1795" width="20.5" style="133" customWidth="true"/>
    <col min="1796" max="1799" width="19" style="133" customWidth="true"/>
    <col min="1800" max="2048" width="6.875" style="133"/>
    <col min="2049" max="2049" width="22.875" style="133" customWidth="true"/>
    <col min="2050" max="2050" width="19" style="133" customWidth="true"/>
    <col min="2051" max="2051" width="20.5" style="133" customWidth="true"/>
    <col min="2052" max="2055" width="19" style="133" customWidth="true"/>
    <col min="2056" max="2304" width="6.875" style="133"/>
    <col min="2305" max="2305" width="22.875" style="133" customWidth="true"/>
    <col min="2306" max="2306" width="19" style="133" customWidth="true"/>
    <col min="2307" max="2307" width="20.5" style="133" customWidth="true"/>
    <col min="2308" max="2311" width="19" style="133" customWidth="true"/>
    <col min="2312" max="2560" width="6.875" style="133"/>
    <col min="2561" max="2561" width="22.875" style="133" customWidth="true"/>
    <col min="2562" max="2562" width="19" style="133" customWidth="true"/>
    <col min="2563" max="2563" width="20.5" style="133" customWidth="true"/>
    <col min="2564" max="2567" width="19" style="133" customWidth="true"/>
    <col min="2568" max="2816" width="6.875" style="133"/>
    <col min="2817" max="2817" width="22.875" style="133" customWidth="true"/>
    <col min="2818" max="2818" width="19" style="133" customWidth="true"/>
    <col min="2819" max="2819" width="20.5" style="133" customWidth="true"/>
    <col min="2820" max="2823" width="19" style="133" customWidth="true"/>
    <col min="2824" max="3072" width="6.875" style="133"/>
    <col min="3073" max="3073" width="22.875" style="133" customWidth="true"/>
    <col min="3074" max="3074" width="19" style="133" customWidth="true"/>
    <col min="3075" max="3075" width="20.5" style="133" customWidth="true"/>
    <col min="3076" max="3079" width="19" style="133" customWidth="true"/>
    <col min="3080" max="3328" width="6.875" style="133"/>
    <col min="3329" max="3329" width="22.875" style="133" customWidth="true"/>
    <col min="3330" max="3330" width="19" style="133" customWidth="true"/>
    <col min="3331" max="3331" width="20.5" style="133" customWidth="true"/>
    <col min="3332" max="3335" width="19" style="133" customWidth="true"/>
    <col min="3336" max="3584" width="6.875" style="133"/>
    <col min="3585" max="3585" width="22.875" style="133" customWidth="true"/>
    <col min="3586" max="3586" width="19" style="133" customWidth="true"/>
    <col min="3587" max="3587" width="20.5" style="133" customWidth="true"/>
    <col min="3588" max="3591" width="19" style="133" customWidth="true"/>
    <col min="3592" max="3840" width="6.875" style="133"/>
    <col min="3841" max="3841" width="22.875" style="133" customWidth="true"/>
    <col min="3842" max="3842" width="19" style="133" customWidth="true"/>
    <col min="3843" max="3843" width="20.5" style="133" customWidth="true"/>
    <col min="3844" max="3847" width="19" style="133" customWidth="true"/>
    <col min="3848" max="4096" width="6.875" style="133"/>
    <col min="4097" max="4097" width="22.875" style="133" customWidth="true"/>
    <col min="4098" max="4098" width="19" style="133" customWidth="true"/>
    <col min="4099" max="4099" width="20.5" style="133" customWidth="true"/>
    <col min="4100" max="4103" width="19" style="133" customWidth="true"/>
    <col min="4104" max="4352" width="6.875" style="133"/>
    <col min="4353" max="4353" width="22.875" style="133" customWidth="true"/>
    <col min="4354" max="4354" width="19" style="133" customWidth="true"/>
    <col min="4355" max="4355" width="20.5" style="133" customWidth="true"/>
    <col min="4356" max="4359" width="19" style="133" customWidth="true"/>
    <col min="4360" max="4608" width="6.875" style="133"/>
    <col min="4609" max="4609" width="22.875" style="133" customWidth="true"/>
    <col min="4610" max="4610" width="19" style="133" customWidth="true"/>
    <col min="4611" max="4611" width="20.5" style="133" customWidth="true"/>
    <col min="4612" max="4615" width="19" style="133" customWidth="true"/>
    <col min="4616" max="4864" width="6.875" style="133"/>
    <col min="4865" max="4865" width="22.875" style="133" customWidth="true"/>
    <col min="4866" max="4866" width="19" style="133" customWidth="true"/>
    <col min="4867" max="4867" width="20.5" style="133" customWidth="true"/>
    <col min="4868" max="4871" width="19" style="133" customWidth="true"/>
    <col min="4872" max="5120" width="6.875" style="133"/>
    <col min="5121" max="5121" width="22.875" style="133" customWidth="true"/>
    <col min="5122" max="5122" width="19" style="133" customWidth="true"/>
    <col min="5123" max="5123" width="20.5" style="133" customWidth="true"/>
    <col min="5124" max="5127" width="19" style="133" customWidth="true"/>
    <col min="5128" max="5376" width="6.875" style="133"/>
    <col min="5377" max="5377" width="22.875" style="133" customWidth="true"/>
    <col min="5378" max="5378" width="19" style="133" customWidth="true"/>
    <col min="5379" max="5379" width="20.5" style="133" customWidth="true"/>
    <col min="5380" max="5383" width="19" style="133" customWidth="true"/>
    <col min="5384" max="5632" width="6.875" style="133"/>
    <col min="5633" max="5633" width="22.875" style="133" customWidth="true"/>
    <col min="5634" max="5634" width="19" style="133" customWidth="true"/>
    <col min="5635" max="5635" width="20.5" style="133" customWidth="true"/>
    <col min="5636" max="5639" width="19" style="133" customWidth="true"/>
    <col min="5640" max="5888" width="6.875" style="133"/>
    <col min="5889" max="5889" width="22.875" style="133" customWidth="true"/>
    <col min="5890" max="5890" width="19" style="133" customWidth="true"/>
    <col min="5891" max="5891" width="20.5" style="133" customWidth="true"/>
    <col min="5892" max="5895" width="19" style="133" customWidth="true"/>
    <col min="5896" max="6144" width="6.875" style="133"/>
    <col min="6145" max="6145" width="22.875" style="133" customWidth="true"/>
    <col min="6146" max="6146" width="19" style="133" customWidth="true"/>
    <col min="6147" max="6147" width="20.5" style="133" customWidth="true"/>
    <col min="6148" max="6151" width="19" style="133" customWidth="true"/>
    <col min="6152" max="6400" width="6.875" style="133"/>
    <col min="6401" max="6401" width="22.875" style="133" customWidth="true"/>
    <col min="6402" max="6402" width="19" style="133" customWidth="true"/>
    <col min="6403" max="6403" width="20.5" style="133" customWidth="true"/>
    <col min="6404" max="6407" width="19" style="133" customWidth="true"/>
    <col min="6408" max="6656" width="6.875" style="133"/>
    <col min="6657" max="6657" width="22.875" style="133" customWidth="true"/>
    <col min="6658" max="6658" width="19" style="133" customWidth="true"/>
    <col min="6659" max="6659" width="20.5" style="133" customWidth="true"/>
    <col min="6660" max="6663" width="19" style="133" customWidth="true"/>
    <col min="6664" max="6912" width="6.875" style="133"/>
    <col min="6913" max="6913" width="22.875" style="133" customWidth="true"/>
    <col min="6914" max="6914" width="19" style="133" customWidth="true"/>
    <col min="6915" max="6915" width="20.5" style="133" customWidth="true"/>
    <col min="6916" max="6919" width="19" style="133" customWidth="true"/>
    <col min="6920" max="7168" width="6.875" style="133"/>
    <col min="7169" max="7169" width="22.875" style="133" customWidth="true"/>
    <col min="7170" max="7170" width="19" style="133" customWidth="true"/>
    <col min="7171" max="7171" width="20.5" style="133" customWidth="true"/>
    <col min="7172" max="7175" width="19" style="133" customWidth="true"/>
    <col min="7176" max="7424" width="6.875" style="133"/>
    <col min="7425" max="7425" width="22.875" style="133" customWidth="true"/>
    <col min="7426" max="7426" width="19" style="133" customWidth="true"/>
    <col min="7427" max="7427" width="20.5" style="133" customWidth="true"/>
    <col min="7428" max="7431" width="19" style="133" customWidth="true"/>
    <col min="7432" max="7680" width="6.875" style="133"/>
    <col min="7681" max="7681" width="22.875" style="133" customWidth="true"/>
    <col min="7682" max="7682" width="19" style="133" customWidth="true"/>
    <col min="7683" max="7683" width="20.5" style="133" customWidth="true"/>
    <col min="7684" max="7687" width="19" style="133" customWidth="true"/>
    <col min="7688" max="7936" width="6.875" style="133"/>
    <col min="7937" max="7937" width="22.875" style="133" customWidth="true"/>
    <col min="7938" max="7938" width="19" style="133" customWidth="true"/>
    <col min="7939" max="7939" width="20.5" style="133" customWidth="true"/>
    <col min="7940" max="7943" width="19" style="133" customWidth="true"/>
    <col min="7944" max="8192" width="6.875" style="133"/>
    <col min="8193" max="8193" width="22.875" style="133" customWidth="true"/>
    <col min="8194" max="8194" width="19" style="133" customWidth="true"/>
    <col min="8195" max="8195" width="20.5" style="133" customWidth="true"/>
    <col min="8196" max="8199" width="19" style="133" customWidth="true"/>
    <col min="8200" max="8448" width="6.875" style="133"/>
    <col min="8449" max="8449" width="22.875" style="133" customWidth="true"/>
    <col min="8450" max="8450" width="19" style="133" customWidth="true"/>
    <col min="8451" max="8451" width="20.5" style="133" customWidth="true"/>
    <col min="8452" max="8455" width="19" style="133" customWidth="true"/>
    <col min="8456" max="8704" width="6.875" style="133"/>
    <col min="8705" max="8705" width="22.875" style="133" customWidth="true"/>
    <col min="8706" max="8706" width="19" style="133" customWidth="true"/>
    <col min="8707" max="8707" width="20.5" style="133" customWidth="true"/>
    <col min="8708" max="8711" width="19" style="133" customWidth="true"/>
    <col min="8712" max="8960" width="6.875" style="133"/>
    <col min="8961" max="8961" width="22.875" style="133" customWidth="true"/>
    <col min="8962" max="8962" width="19" style="133" customWidth="true"/>
    <col min="8963" max="8963" width="20.5" style="133" customWidth="true"/>
    <col min="8964" max="8967" width="19" style="133" customWidth="true"/>
    <col min="8968" max="9216" width="6.875" style="133"/>
    <col min="9217" max="9217" width="22.875" style="133" customWidth="true"/>
    <col min="9218" max="9218" width="19" style="133" customWidth="true"/>
    <col min="9219" max="9219" width="20.5" style="133" customWidth="true"/>
    <col min="9220" max="9223" width="19" style="133" customWidth="true"/>
    <col min="9224" max="9472" width="6.875" style="133"/>
    <col min="9473" max="9473" width="22.875" style="133" customWidth="true"/>
    <col min="9474" max="9474" width="19" style="133" customWidth="true"/>
    <col min="9475" max="9475" width="20.5" style="133" customWidth="true"/>
    <col min="9476" max="9479" width="19" style="133" customWidth="true"/>
    <col min="9480" max="9728" width="6.875" style="133"/>
    <col min="9729" max="9729" width="22.875" style="133" customWidth="true"/>
    <col min="9730" max="9730" width="19" style="133" customWidth="true"/>
    <col min="9731" max="9731" width="20.5" style="133" customWidth="true"/>
    <col min="9732" max="9735" width="19" style="133" customWidth="true"/>
    <col min="9736" max="9984" width="6.875" style="133"/>
    <col min="9985" max="9985" width="22.875" style="133" customWidth="true"/>
    <col min="9986" max="9986" width="19" style="133" customWidth="true"/>
    <col min="9987" max="9987" width="20.5" style="133" customWidth="true"/>
    <col min="9988" max="9991" width="19" style="133" customWidth="true"/>
    <col min="9992" max="10240" width="6.875" style="133"/>
    <col min="10241" max="10241" width="22.875" style="133" customWidth="true"/>
    <col min="10242" max="10242" width="19" style="133" customWidth="true"/>
    <col min="10243" max="10243" width="20.5" style="133" customWidth="true"/>
    <col min="10244" max="10247" width="19" style="133" customWidth="true"/>
    <col min="10248" max="10496" width="6.875" style="133"/>
    <col min="10497" max="10497" width="22.875" style="133" customWidth="true"/>
    <col min="10498" max="10498" width="19" style="133" customWidth="true"/>
    <col min="10499" max="10499" width="20.5" style="133" customWidth="true"/>
    <col min="10500" max="10503" width="19" style="133" customWidth="true"/>
    <col min="10504" max="10752" width="6.875" style="133"/>
    <col min="10753" max="10753" width="22.875" style="133" customWidth="true"/>
    <col min="10754" max="10754" width="19" style="133" customWidth="true"/>
    <col min="10755" max="10755" width="20.5" style="133" customWidth="true"/>
    <col min="10756" max="10759" width="19" style="133" customWidth="true"/>
    <col min="10760" max="11008" width="6.875" style="133"/>
    <col min="11009" max="11009" width="22.875" style="133" customWidth="true"/>
    <col min="11010" max="11010" width="19" style="133" customWidth="true"/>
    <col min="11011" max="11011" width="20.5" style="133" customWidth="true"/>
    <col min="11012" max="11015" width="19" style="133" customWidth="true"/>
    <col min="11016" max="11264" width="6.875" style="133"/>
    <col min="11265" max="11265" width="22.875" style="133" customWidth="true"/>
    <col min="11266" max="11266" width="19" style="133" customWidth="true"/>
    <col min="11267" max="11267" width="20.5" style="133" customWidth="true"/>
    <col min="11268" max="11271" width="19" style="133" customWidth="true"/>
    <col min="11272" max="11520" width="6.875" style="133"/>
    <col min="11521" max="11521" width="22.875" style="133" customWidth="true"/>
    <col min="11522" max="11522" width="19" style="133" customWidth="true"/>
    <col min="11523" max="11523" width="20.5" style="133" customWidth="true"/>
    <col min="11524" max="11527" width="19" style="133" customWidth="true"/>
    <col min="11528" max="11776" width="6.875" style="133"/>
    <col min="11777" max="11777" width="22.875" style="133" customWidth="true"/>
    <col min="11778" max="11778" width="19" style="133" customWidth="true"/>
    <col min="11779" max="11779" width="20.5" style="133" customWidth="true"/>
    <col min="11780" max="11783" width="19" style="133" customWidth="true"/>
    <col min="11784" max="12032" width="6.875" style="133"/>
    <col min="12033" max="12033" width="22.875" style="133" customWidth="true"/>
    <col min="12034" max="12034" width="19" style="133" customWidth="true"/>
    <col min="12035" max="12035" width="20.5" style="133" customWidth="true"/>
    <col min="12036" max="12039" width="19" style="133" customWidth="true"/>
    <col min="12040" max="12288" width="6.875" style="133"/>
    <col min="12289" max="12289" width="22.875" style="133" customWidth="true"/>
    <col min="12290" max="12290" width="19" style="133" customWidth="true"/>
    <col min="12291" max="12291" width="20.5" style="133" customWidth="true"/>
    <col min="12292" max="12295" width="19" style="133" customWidth="true"/>
    <col min="12296" max="12544" width="6.875" style="133"/>
    <col min="12545" max="12545" width="22.875" style="133" customWidth="true"/>
    <col min="12546" max="12546" width="19" style="133" customWidth="true"/>
    <col min="12547" max="12547" width="20.5" style="133" customWidth="true"/>
    <col min="12548" max="12551" width="19" style="133" customWidth="true"/>
    <col min="12552" max="12800" width="6.875" style="133"/>
    <col min="12801" max="12801" width="22.875" style="133" customWidth="true"/>
    <col min="12802" max="12802" width="19" style="133" customWidth="true"/>
    <col min="12803" max="12803" width="20.5" style="133" customWidth="true"/>
    <col min="12804" max="12807" width="19" style="133" customWidth="true"/>
    <col min="12808" max="13056" width="6.875" style="133"/>
    <col min="13057" max="13057" width="22.875" style="133" customWidth="true"/>
    <col min="13058" max="13058" width="19" style="133" customWidth="true"/>
    <col min="13059" max="13059" width="20.5" style="133" customWidth="true"/>
    <col min="13060" max="13063" width="19" style="133" customWidth="true"/>
    <col min="13064" max="13312" width="6.875" style="133"/>
    <col min="13313" max="13313" width="22.875" style="133" customWidth="true"/>
    <col min="13314" max="13314" width="19" style="133" customWidth="true"/>
    <col min="13315" max="13315" width="20.5" style="133" customWidth="true"/>
    <col min="13316" max="13319" width="19" style="133" customWidth="true"/>
    <col min="13320" max="13568" width="6.875" style="133"/>
    <col min="13569" max="13569" width="22.875" style="133" customWidth="true"/>
    <col min="13570" max="13570" width="19" style="133" customWidth="true"/>
    <col min="13571" max="13571" width="20.5" style="133" customWidth="true"/>
    <col min="13572" max="13575" width="19" style="133" customWidth="true"/>
    <col min="13576" max="13824" width="6.875" style="133"/>
    <col min="13825" max="13825" width="22.875" style="133" customWidth="true"/>
    <col min="13826" max="13826" width="19" style="133" customWidth="true"/>
    <col min="13827" max="13827" width="20.5" style="133" customWidth="true"/>
    <col min="13828" max="13831" width="19" style="133" customWidth="true"/>
    <col min="13832" max="14080" width="6.875" style="133"/>
    <col min="14081" max="14081" width="22.875" style="133" customWidth="true"/>
    <col min="14082" max="14082" width="19" style="133" customWidth="true"/>
    <col min="14083" max="14083" width="20.5" style="133" customWidth="true"/>
    <col min="14084" max="14087" width="19" style="133" customWidth="true"/>
    <col min="14088" max="14336" width="6.875" style="133"/>
    <col min="14337" max="14337" width="22.875" style="133" customWidth="true"/>
    <col min="14338" max="14338" width="19" style="133" customWidth="true"/>
    <col min="14339" max="14339" width="20.5" style="133" customWidth="true"/>
    <col min="14340" max="14343" width="19" style="133" customWidth="true"/>
    <col min="14344" max="14592" width="6.875" style="133"/>
    <col min="14593" max="14593" width="22.875" style="133" customWidth="true"/>
    <col min="14594" max="14594" width="19" style="133" customWidth="true"/>
    <col min="14595" max="14595" width="20.5" style="133" customWidth="true"/>
    <col min="14596" max="14599" width="19" style="133" customWidth="true"/>
    <col min="14600" max="14848" width="6.875" style="133"/>
    <col min="14849" max="14849" width="22.875" style="133" customWidth="true"/>
    <col min="14850" max="14850" width="19" style="133" customWidth="true"/>
    <col min="14851" max="14851" width="20.5" style="133" customWidth="true"/>
    <col min="14852" max="14855" width="19" style="133" customWidth="true"/>
    <col min="14856" max="15104" width="6.875" style="133"/>
    <col min="15105" max="15105" width="22.875" style="133" customWidth="true"/>
    <col min="15106" max="15106" width="19" style="133" customWidth="true"/>
    <col min="15107" max="15107" width="20.5" style="133" customWidth="true"/>
    <col min="15108" max="15111" width="19" style="133" customWidth="true"/>
    <col min="15112" max="15360" width="6.875" style="133"/>
    <col min="15361" max="15361" width="22.875" style="133" customWidth="true"/>
    <col min="15362" max="15362" width="19" style="133" customWidth="true"/>
    <col min="15363" max="15363" width="20.5" style="133" customWidth="true"/>
    <col min="15364" max="15367" width="19" style="133" customWidth="true"/>
    <col min="15368" max="15616" width="6.875" style="133"/>
    <col min="15617" max="15617" width="22.875" style="133" customWidth="true"/>
    <col min="15618" max="15618" width="19" style="133" customWidth="true"/>
    <col min="15619" max="15619" width="20.5" style="133" customWidth="true"/>
    <col min="15620" max="15623" width="19" style="133" customWidth="true"/>
    <col min="15624" max="15872" width="6.875" style="133"/>
    <col min="15873" max="15873" width="22.875" style="133" customWidth="true"/>
    <col min="15874" max="15874" width="19" style="133" customWidth="true"/>
    <col min="15875" max="15875" width="20.5" style="133" customWidth="true"/>
    <col min="15876" max="15879" width="19" style="133" customWidth="true"/>
    <col min="15880" max="16128" width="6.875" style="133"/>
    <col min="16129" max="16129" width="22.875" style="133" customWidth="true"/>
    <col min="16130" max="16130" width="19" style="133" customWidth="true"/>
    <col min="16131" max="16131" width="20.5" style="133" customWidth="true"/>
    <col min="16132" max="16135" width="19" style="133" customWidth="true"/>
    <col min="16136" max="16384" width="6.875" style="133"/>
  </cols>
  <sheetData>
    <row r="1" customHeight="true" spans="1:1">
      <c r="A1" s="134"/>
    </row>
    <row r="2" s="131" customFormat="true" ht="32.25" customHeight="true" spans="1:7">
      <c r="A2" s="135" t="s">
        <v>0</v>
      </c>
      <c r="B2" s="136"/>
      <c r="C2" s="136"/>
      <c r="D2" s="136"/>
      <c r="E2" s="136"/>
      <c r="F2" s="136"/>
      <c r="G2" s="136"/>
    </row>
    <row r="3" s="131" customFormat="true" ht="39" customHeight="true" spans="1:7">
      <c r="A3" s="137" t="s">
        <v>1</v>
      </c>
      <c r="B3" s="138"/>
      <c r="C3" s="138"/>
      <c r="D3" s="138"/>
      <c r="E3" s="138"/>
      <c r="F3" s="138"/>
      <c r="G3" s="138"/>
    </row>
    <row r="4" s="131" customFormat="true" customHeight="true" spans="1:7">
      <c r="A4" s="139"/>
      <c r="B4" s="136"/>
      <c r="C4" s="136"/>
      <c r="D4" s="136"/>
      <c r="E4" s="136"/>
      <c r="F4" s="136"/>
      <c r="G4" s="136"/>
    </row>
    <row r="5" s="131" customFormat="true" ht="15" customHeight="true" spans="1:7">
      <c r="A5" s="140"/>
      <c r="B5" s="141"/>
      <c r="C5" s="141"/>
      <c r="D5" s="141"/>
      <c r="E5" s="141"/>
      <c r="F5" s="141"/>
      <c r="G5" s="169" t="s">
        <v>2</v>
      </c>
    </row>
    <row r="6" s="131" customFormat="true" customHeight="true" spans="1:7">
      <c r="A6" s="142" t="s">
        <v>3</v>
      </c>
      <c r="B6" s="142"/>
      <c r="C6" s="142" t="s">
        <v>4</v>
      </c>
      <c r="D6" s="142"/>
      <c r="E6" s="142"/>
      <c r="F6" s="142"/>
      <c r="G6" s="142"/>
    </row>
    <row r="7" s="131" customFormat="true" ht="45" customHeight="true" spans="1:7">
      <c r="A7" s="143" t="s">
        <v>5</v>
      </c>
      <c r="B7" s="143" t="s">
        <v>6</v>
      </c>
      <c r="C7" s="143" t="s">
        <v>5</v>
      </c>
      <c r="D7" s="143" t="s">
        <v>7</v>
      </c>
      <c r="E7" s="143" t="s">
        <v>8</v>
      </c>
      <c r="F7" s="143" t="s">
        <v>9</v>
      </c>
      <c r="G7" s="143" t="s">
        <v>10</v>
      </c>
    </row>
    <row r="8" s="131" customFormat="true" ht="23.25" customHeight="true" spans="1:7">
      <c r="A8" s="144" t="s">
        <v>11</v>
      </c>
      <c r="B8" s="145"/>
      <c r="C8" s="146" t="s">
        <v>12</v>
      </c>
      <c r="D8" s="147"/>
      <c r="E8" s="147"/>
      <c r="F8" s="147"/>
      <c r="G8" s="147"/>
    </row>
    <row r="9" s="131" customFormat="true" ht="23.25" customHeight="true" spans="1:7">
      <c r="A9" s="148" t="s">
        <v>13</v>
      </c>
      <c r="B9" s="149">
        <v>26757.08</v>
      </c>
      <c r="C9" s="150" t="s">
        <v>14</v>
      </c>
      <c r="D9" s="151">
        <f>SUM(E9:G9)</f>
        <v>78.18</v>
      </c>
      <c r="E9" s="151">
        <v>78.18</v>
      </c>
      <c r="F9" s="151"/>
      <c r="G9" s="170"/>
    </row>
    <row r="10" s="131" customFormat="true" ht="23.25" customHeight="true" spans="1:7">
      <c r="A10" s="148" t="s">
        <v>15</v>
      </c>
      <c r="B10" s="152">
        <v>500</v>
      </c>
      <c r="C10" s="150" t="s">
        <v>16</v>
      </c>
      <c r="D10" s="151">
        <f t="shared" ref="D10:D16" si="0">SUM(E10:G10)</f>
        <v>3995.61</v>
      </c>
      <c r="E10" s="151">
        <v>3995.61</v>
      </c>
      <c r="F10" s="151"/>
      <c r="G10" s="170"/>
    </row>
    <row r="11" s="131" customFormat="true" ht="23.25" customHeight="true" spans="1:7">
      <c r="A11" s="153" t="s">
        <v>17</v>
      </c>
      <c r="B11" s="154"/>
      <c r="C11" s="150" t="s">
        <v>18</v>
      </c>
      <c r="D11" s="151">
        <f t="shared" si="0"/>
        <v>22923.47</v>
      </c>
      <c r="E11" s="151">
        <v>22923.47</v>
      </c>
      <c r="F11" s="151"/>
      <c r="G11" s="170"/>
    </row>
    <row r="12" s="131" customFormat="true" ht="23.25" customHeight="true" spans="1:7">
      <c r="A12" s="155" t="s">
        <v>19</v>
      </c>
      <c r="B12" s="156"/>
      <c r="C12" s="157" t="s">
        <v>20</v>
      </c>
      <c r="D12" s="151">
        <f t="shared" si="0"/>
        <v>500</v>
      </c>
      <c r="E12" s="151"/>
      <c r="F12" s="151">
        <v>500</v>
      </c>
      <c r="G12" s="170"/>
    </row>
    <row r="13" s="131" customFormat="true" ht="23.25" customHeight="true" spans="1:7">
      <c r="A13" s="153" t="s">
        <v>13</v>
      </c>
      <c r="B13" s="152">
        <v>1336.02</v>
      </c>
      <c r="C13" s="157" t="s">
        <v>21</v>
      </c>
      <c r="D13" s="151">
        <f t="shared" si="0"/>
        <v>1095.84</v>
      </c>
      <c r="E13" s="151">
        <v>1095.84</v>
      </c>
      <c r="F13" s="151"/>
      <c r="G13" s="170"/>
    </row>
    <row r="14" s="131" customFormat="true" ht="23.25" customHeight="true" spans="1:7">
      <c r="A14" s="153" t="s">
        <v>15</v>
      </c>
      <c r="B14" s="158"/>
      <c r="C14" s="157" t="s">
        <v>22</v>
      </c>
      <c r="D14" s="151">
        <f t="shared" si="0"/>
        <v>0</v>
      </c>
      <c r="E14" s="151"/>
      <c r="F14" s="151"/>
      <c r="G14" s="170"/>
    </row>
    <row r="15" s="131" customFormat="true" ht="23.25" customHeight="true" spans="1:13">
      <c r="A15" s="148" t="s">
        <v>17</v>
      </c>
      <c r="B15" s="152"/>
      <c r="C15" s="159"/>
      <c r="D15" s="151">
        <f t="shared" si="0"/>
        <v>0</v>
      </c>
      <c r="E15" s="151"/>
      <c r="F15" s="151"/>
      <c r="G15" s="170"/>
      <c r="M15" s="174"/>
    </row>
    <row r="16" s="131" customFormat="true" ht="23.25" customHeight="true" spans="1:7">
      <c r="A16" s="155"/>
      <c r="B16" s="160"/>
      <c r="C16" s="161"/>
      <c r="D16" s="151">
        <f t="shared" si="0"/>
        <v>0</v>
      </c>
      <c r="E16" s="156"/>
      <c r="F16" s="156"/>
      <c r="G16" s="171"/>
    </row>
    <row r="17" s="131" customFormat="true" ht="23.25" customHeight="true" spans="1:7">
      <c r="A17" s="155"/>
      <c r="B17" s="160"/>
      <c r="C17" s="162" t="s">
        <v>23</v>
      </c>
      <c r="D17" s="163"/>
      <c r="E17" s="160"/>
      <c r="F17" s="160"/>
      <c r="G17" s="172"/>
    </row>
    <row r="18" s="131" customFormat="true" ht="23.25" customHeight="true" spans="1:7">
      <c r="A18" s="164"/>
      <c r="B18" s="165"/>
      <c r="C18" s="160"/>
      <c r="D18" s="160"/>
      <c r="E18" s="160"/>
      <c r="F18" s="160"/>
      <c r="G18" s="173"/>
    </row>
    <row r="19" s="131" customFormat="true" ht="23.25" customHeight="true" spans="1:7">
      <c r="A19" s="164" t="s">
        <v>24</v>
      </c>
      <c r="B19" s="166">
        <f>SUM(B9:B17)</f>
        <v>28593.1</v>
      </c>
      <c r="C19" s="166" t="s">
        <v>25</v>
      </c>
      <c r="D19" s="160">
        <f t="shared" ref="D19:F19" si="1">SUM(D9:D18)</f>
        <v>28593.1</v>
      </c>
      <c r="E19" s="160">
        <f t="shared" si="1"/>
        <v>28093.1</v>
      </c>
      <c r="F19" s="160">
        <f t="shared" si="1"/>
        <v>500</v>
      </c>
      <c r="G19" s="172">
        <f>SUM(G8+G17)</f>
        <v>0</v>
      </c>
    </row>
    <row r="20" customHeight="true" spans="1:6">
      <c r="A20" s="167"/>
      <c r="B20" s="168"/>
      <c r="C20" s="167"/>
      <c r="D20" s="167"/>
      <c r="E20" s="167"/>
      <c r="F20" s="167"/>
    </row>
  </sheetData>
  <mergeCells count="2">
    <mergeCell ref="A6:B6"/>
    <mergeCell ref="C6:G6"/>
  </mergeCells>
  <printOptions horizontalCentered="true"/>
  <pageMargins left="0" right="0" top="0.786805555555556" bottom="0.786805555555556" header="0.511805555555556" footer="0.511805555555556"/>
  <pageSetup paperSize="9" scale="9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75"/>
  <sheetViews>
    <sheetView showGridLines="0" showZeros="0" workbookViewId="0">
      <selection activeCell="E20" sqref="E20"/>
    </sheetView>
  </sheetViews>
  <sheetFormatPr defaultColWidth="9" defaultRowHeight="29.25" customHeight="true" outlineLevelCol="6"/>
  <cols>
    <col min="1" max="1" width="23.625" style="1" customWidth="true"/>
    <col min="2" max="2" width="44.625" style="113" customWidth="true"/>
    <col min="3" max="3" width="16.5" style="114" customWidth="true"/>
    <col min="4" max="6" width="13.625" style="1" customWidth="true"/>
    <col min="7" max="233" width="6.875" style="1"/>
    <col min="234" max="234" width="23.625" style="1" customWidth="true"/>
    <col min="235" max="235" width="44.625" style="1" customWidth="true"/>
    <col min="236" max="236" width="16.5" style="1" customWidth="true"/>
    <col min="237" max="239" width="13.625" style="1" customWidth="true"/>
    <col min="240" max="489" width="6.875" style="1"/>
    <col min="490" max="490" width="23.625" style="1" customWidth="true"/>
    <col min="491" max="491" width="44.625" style="1" customWidth="true"/>
    <col min="492" max="492" width="16.5" style="1" customWidth="true"/>
    <col min="493" max="495" width="13.625" style="1" customWidth="true"/>
    <col min="496" max="745" width="6.875" style="1"/>
    <col min="746" max="746" width="23.625" style="1" customWidth="true"/>
    <col min="747" max="747" width="44.625" style="1" customWidth="true"/>
    <col min="748" max="748" width="16.5" style="1" customWidth="true"/>
    <col min="749" max="751" width="13.625" style="1" customWidth="true"/>
    <col min="752" max="1001" width="9" style="1"/>
    <col min="1002" max="1002" width="23.625" style="1" customWidth="true"/>
    <col min="1003" max="1003" width="44.625" style="1" customWidth="true"/>
    <col min="1004" max="1004" width="16.5" style="1" customWidth="true"/>
    <col min="1005" max="1007" width="13.625" style="1" customWidth="true"/>
    <col min="1008" max="1257" width="6.875" style="1"/>
    <col min="1258" max="1258" width="23.625" style="1" customWidth="true"/>
    <col min="1259" max="1259" width="44.625" style="1" customWidth="true"/>
    <col min="1260" max="1260" width="16.5" style="1" customWidth="true"/>
    <col min="1261" max="1263" width="13.625" style="1" customWidth="true"/>
    <col min="1264" max="1513" width="6.875" style="1"/>
    <col min="1514" max="1514" width="23.625" style="1" customWidth="true"/>
    <col min="1515" max="1515" width="44.625" style="1" customWidth="true"/>
    <col min="1516" max="1516" width="16.5" style="1" customWidth="true"/>
    <col min="1517" max="1519" width="13.625" style="1" customWidth="true"/>
    <col min="1520" max="1769" width="6.875" style="1"/>
    <col min="1770" max="1770" width="23.625" style="1" customWidth="true"/>
    <col min="1771" max="1771" width="44.625" style="1" customWidth="true"/>
    <col min="1772" max="1772" width="16.5" style="1" customWidth="true"/>
    <col min="1773" max="1775" width="13.625" style="1" customWidth="true"/>
    <col min="1776" max="2025" width="9" style="1"/>
    <col min="2026" max="2026" width="23.625" style="1" customWidth="true"/>
    <col min="2027" max="2027" width="44.625" style="1" customWidth="true"/>
    <col min="2028" max="2028" width="16.5" style="1" customWidth="true"/>
    <col min="2029" max="2031" width="13.625" style="1" customWidth="true"/>
    <col min="2032" max="2281" width="6.875" style="1"/>
    <col min="2282" max="2282" width="23.625" style="1" customWidth="true"/>
    <col min="2283" max="2283" width="44.625" style="1" customWidth="true"/>
    <col min="2284" max="2284" width="16.5" style="1" customWidth="true"/>
    <col min="2285" max="2287" width="13.625" style="1" customWidth="true"/>
    <col min="2288" max="2537" width="6.875" style="1"/>
    <col min="2538" max="2538" width="23.625" style="1" customWidth="true"/>
    <col min="2539" max="2539" width="44.625" style="1" customWidth="true"/>
    <col min="2540" max="2540" width="16.5" style="1" customWidth="true"/>
    <col min="2541" max="2543" width="13.625" style="1" customWidth="true"/>
    <col min="2544" max="2793" width="6.875" style="1"/>
    <col min="2794" max="2794" width="23.625" style="1" customWidth="true"/>
    <col min="2795" max="2795" width="44.625" style="1" customWidth="true"/>
    <col min="2796" max="2796" width="16.5" style="1" customWidth="true"/>
    <col min="2797" max="2799" width="13.625" style="1" customWidth="true"/>
    <col min="2800" max="3049" width="9" style="1"/>
    <col min="3050" max="3050" width="23.625" style="1" customWidth="true"/>
    <col min="3051" max="3051" width="44.625" style="1" customWidth="true"/>
    <col min="3052" max="3052" width="16.5" style="1" customWidth="true"/>
    <col min="3053" max="3055" width="13.625" style="1" customWidth="true"/>
    <col min="3056" max="3305" width="6.875" style="1"/>
    <col min="3306" max="3306" width="23.625" style="1" customWidth="true"/>
    <col min="3307" max="3307" width="44.625" style="1" customWidth="true"/>
    <col min="3308" max="3308" width="16.5" style="1" customWidth="true"/>
    <col min="3309" max="3311" width="13.625" style="1" customWidth="true"/>
    <col min="3312" max="3561" width="6.875" style="1"/>
    <col min="3562" max="3562" width="23.625" style="1" customWidth="true"/>
    <col min="3563" max="3563" width="44.625" style="1" customWidth="true"/>
    <col min="3564" max="3564" width="16.5" style="1" customWidth="true"/>
    <col min="3565" max="3567" width="13.625" style="1" customWidth="true"/>
    <col min="3568" max="3817" width="6.875" style="1"/>
    <col min="3818" max="3818" width="23.625" style="1" customWidth="true"/>
    <col min="3819" max="3819" width="44.625" style="1" customWidth="true"/>
    <col min="3820" max="3820" width="16.5" style="1" customWidth="true"/>
    <col min="3821" max="3823" width="13.625" style="1" customWidth="true"/>
    <col min="3824" max="4073" width="9" style="1"/>
    <col min="4074" max="4074" width="23.625" style="1" customWidth="true"/>
    <col min="4075" max="4075" width="44.625" style="1" customWidth="true"/>
    <col min="4076" max="4076" width="16.5" style="1" customWidth="true"/>
    <col min="4077" max="4079" width="13.625" style="1" customWidth="true"/>
    <col min="4080" max="4329" width="6.875" style="1"/>
    <col min="4330" max="4330" width="23.625" style="1" customWidth="true"/>
    <col min="4331" max="4331" width="44.625" style="1" customWidth="true"/>
    <col min="4332" max="4332" width="16.5" style="1" customWidth="true"/>
    <col min="4333" max="4335" width="13.625" style="1" customWidth="true"/>
    <col min="4336" max="4585" width="6.875" style="1"/>
    <col min="4586" max="4586" width="23.625" style="1" customWidth="true"/>
    <col min="4587" max="4587" width="44.625" style="1" customWidth="true"/>
    <col min="4588" max="4588" width="16.5" style="1" customWidth="true"/>
    <col min="4589" max="4591" width="13.625" style="1" customWidth="true"/>
    <col min="4592" max="4841" width="6.875" style="1"/>
    <col min="4842" max="4842" width="23.625" style="1" customWidth="true"/>
    <col min="4843" max="4843" width="44.625" style="1" customWidth="true"/>
    <col min="4844" max="4844" width="16.5" style="1" customWidth="true"/>
    <col min="4845" max="4847" width="13.625" style="1" customWidth="true"/>
    <col min="4848" max="5097" width="9" style="1"/>
    <col min="5098" max="5098" width="23.625" style="1" customWidth="true"/>
    <col min="5099" max="5099" width="44.625" style="1" customWidth="true"/>
    <col min="5100" max="5100" width="16.5" style="1" customWidth="true"/>
    <col min="5101" max="5103" width="13.625" style="1" customWidth="true"/>
    <col min="5104" max="5353" width="6.875" style="1"/>
    <col min="5354" max="5354" width="23.625" style="1" customWidth="true"/>
    <col min="5355" max="5355" width="44.625" style="1" customWidth="true"/>
    <col min="5356" max="5356" width="16.5" style="1" customWidth="true"/>
    <col min="5357" max="5359" width="13.625" style="1" customWidth="true"/>
    <col min="5360" max="5609" width="6.875" style="1"/>
    <col min="5610" max="5610" width="23.625" style="1" customWidth="true"/>
    <col min="5611" max="5611" width="44.625" style="1" customWidth="true"/>
    <col min="5612" max="5612" width="16.5" style="1" customWidth="true"/>
    <col min="5613" max="5615" width="13.625" style="1" customWidth="true"/>
    <col min="5616" max="5865" width="6.875" style="1"/>
    <col min="5866" max="5866" width="23.625" style="1" customWidth="true"/>
    <col min="5867" max="5867" width="44.625" style="1" customWidth="true"/>
    <col min="5868" max="5868" width="16.5" style="1" customWidth="true"/>
    <col min="5869" max="5871" width="13.625" style="1" customWidth="true"/>
    <col min="5872" max="6121" width="9" style="1"/>
    <col min="6122" max="6122" width="23.625" style="1" customWidth="true"/>
    <col min="6123" max="6123" width="44.625" style="1" customWidth="true"/>
    <col min="6124" max="6124" width="16.5" style="1" customWidth="true"/>
    <col min="6125" max="6127" width="13.625" style="1" customWidth="true"/>
    <col min="6128" max="6377" width="6.875" style="1"/>
    <col min="6378" max="6378" width="23.625" style="1" customWidth="true"/>
    <col min="6379" max="6379" width="44.625" style="1" customWidth="true"/>
    <col min="6380" max="6380" width="16.5" style="1" customWidth="true"/>
    <col min="6381" max="6383" width="13.625" style="1" customWidth="true"/>
    <col min="6384" max="6633" width="6.875" style="1"/>
    <col min="6634" max="6634" width="23.625" style="1" customWidth="true"/>
    <col min="6635" max="6635" width="44.625" style="1" customWidth="true"/>
    <col min="6636" max="6636" width="16.5" style="1" customWidth="true"/>
    <col min="6637" max="6639" width="13.625" style="1" customWidth="true"/>
    <col min="6640" max="6889" width="6.875" style="1"/>
    <col min="6890" max="6890" width="23.625" style="1" customWidth="true"/>
    <col min="6891" max="6891" width="44.625" style="1" customWidth="true"/>
    <col min="6892" max="6892" width="16.5" style="1" customWidth="true"/>
    <col min="6893" max="6895" width="13.625" style="1" customWidth="true"/>
    <col min="6896" max="7145" width="9" style="1"/>
    <col min="7146" max="7146" width="23.625" style="1" customWidth="true"/>
    <col min="7147" max="7147" width="44.625" style="1" customWidth="true"/>
    <col min="7148" max="7148" width="16.5" style="1" customWidth="true"/>
    <col min="7149" max="7151" width="13.625" style="1" customWidth="true"/>
    <col min="7152" max="7401" width="6.875" style="1"/>
    <col min="7402" max="7402" width="23.625" style="1" customWidth="true"/>
    <col min="7403" max="7403" width="44.625" style="1" customWidth="true"/>
    <col min="7404" max="7404" width="16.5" style="1" customWidth="true"/>
    <col min="7405" max="7407" width="13.625" style="1" customWidth="true"/>
    <col min="7408" max="7657" width="6.875" style="1"/>
    <col min="7658" max="7658" width="23.625" style="1" customWidth="true"/>
    <col min="7659" max="7659" width="44.625" style="1" customWidth="true"/>
    <col min="7660" max="7660" width="16.5" style="1" customWidth="true"/>
    <col min="7661" max="7663" width="13.625" style="1" customWidth="true"/>
    <col min="7664" max="7913" width="6.875" style="1"/>
    <col min="7914" max="7914" width="23.625" style="1" customWidth="true"/>
    <col min="7915" max="7915" width="44.625" style="1" customWidth="true"/>
    <col min="7916" max="7916" width="16.5" style="1" customWidth="true"/>
    <col min="7917" max="7919" width="13.625" style="1" customWidth="true"/>
    <col min="7920" max="8169" width="9" style="1"/>
    <col min="8170" max="8170" width="23.625" style="1" customWidth="true"/>
    <col min="8171" max="8171" width="44.625" style="1" customWidth="true"/>
    <col min="8172" max="8172" width="16.5" style="1" customWidth="true"/>
    <col min="8173" max="8175" width="13.625" style="1" customWidth="true"/>
    <col min="8176" max="8425" width="6.875" style="1"/>
    <col min="8426" max="8426" width="23.625" style="1" customWidth="true"/>
    <col min="8427" max="8427" width="44.625" style="1" customWidth="true"/>
    <col min="8428" max="8428" width="16.5" style="1" customWidth="true"/>
    <col min="8429" max="8431" width="13.625" style="1" customWidth="true"/>
    <col min="8432" max="8681" width="6.875" style="1"/>
    <col min="8682" max="8682" width="23.625" style="1" customWidth="true"/>
    <col min="8683" max="8683" width="44.625" style="1" customWidth="true"/>
    <col min="8684" max="8684" width="16.5" style="1" customWidth="true"/>
    <col min="8685" max="8687" width="13.625" style="1" customWidth="true"/>
    <col min="8688" max="8937" width="6.875" style="1"/>
    <col min="8938" max="8938" width="23.625" style="1" customWidth="true"/>
    <col min="8939" max="8939" width="44.625" style="1" customWidth="true"/>
    <col min="8940" max="8940" width="16.5" style="1" customWidth="true"/>
    <col min="8941" max="8943" width="13.625" style="1" customWidth="true"/>
    <col min="8944" max="9193" width="9" style="1"/>
    <col min="9194" max="9194" width="23.625" style="1" customWidth="true"/>
    <col min="9195" max="9195" width="44.625" style="1" customWidth="true"/>
    <col min="9196" max="9196" width="16.5" style="1" customWidth="true"/>
    <col min="9197" max="9199" width="13.625" style="1" customWidth="true"/>
    <col min="9200" max="9449" width="6.875" style="1"/>
    <col min="9450" max="9450" width="23.625" style="1" customWidth="true"/>
    <col min="9451" max="9451" width="44.625" style="1" customWidth="true"/>
    <col min="9452" max="9452" width="16.5" style="1" customWidth="true"/>
    <col min="9453" max="9455" width="13.625" style="1" customWidth="true"/>
    <col min="9456" max="9705" width="6.875" style="1"/>
    <col min="9706" max="9706" width="23.625" style="1" customWidth="true"/>
    <col min="9707" max="9707" width="44.625" style="1" customWidth="true"/>
    <col min="9708" max="9708" width="16.5" style="1" customWidth="true"/>
    <col min="9709" max="9711" width="13.625" style="1" customWidth="true"/>
    <col min="9712" max="9961" width="6.875" style="1"/>
    <col min="9962" max="9962" width="23.625" style="1" customWidth="true"/>
    <col min="9963" max="9963" width="44.625" style="1" customWidth="true"/>
    <col min="9964" max="9964" width="16.5" style="1" customWidth="true"/>
    <col min="9965" max="9967" width="13.625" style="1" customWidth="true"/>
    <col min="9968" max="10217" width="9" style="1"/>
    <col min="10218" max="10218" width="23.625" style="1" customWidth="true"/>
    <col min="10219" max="10219" width="44.625" style="1" customWidth="true"/>
    <col min="10220" max="10220" width="16.5" style="1" customWidth="true"/>
    <col min="10221" max="10223" width="13.625" style="1" customWidth="true"/>
    <col min="10224" max="10473" width="6.875" style="1"/>
    <col min="10474" max="10474" width="23.625" style="1" customWidth="true"/>
    <col min="10475" max="10475" width="44.625" style="1" customWidth="true"/>
    <col min="10476" max="10476" width="16.5" style="1" customWidth="true"/>
    <col min="10477" max="10479" width="13.625" style="1" customWidth="true"/>
    <col min="10480" max="10729" width="6.875" style="1"/>
    <col min="10730" max="10730" width="23.625" style="1" customWidth="true"/>
    <col min="10731" max="10731" width="44.625" style="1" customWidth="true"/>
    <col min="10732" max="10732" width="16.5" style="1" customWidth="true"/>
    <col min="10733" max="10735" width="13.625" style="1" customWidth="true"/>
    <col min="10736" max="10985" width="6.875" style="1"/>
    <col min="10986" max="10986" width="23.625" style="1" customWidth="true"/>
    <col min="10987" max="10987" width="44.625" style="1" customWidth="true"/>
    <col min="10988" max="10988" width="16.5" style="1" customWidth="true"/>
    <col min="10989" max="10991" width="13.625" style="1" customWidth="true"/>
    <col min="10992" max="11241" width="9" style="1"/>
    <col min="11242" max="11242" width="23.625" style="1" customWidth="true"/>
    <col min="11243" max="11243" width="44.625" style="1" customWidth="true"/>
    <col min="11244" max="11244" width="16.5" style="1" customWidth="true"/>
    <col min="11245" max="11247" width="13.625" style="1" customWidth="true"/>
    <col min="11248" max="11497" width="6.875" style="1"/>
    <col min="11498" max="11498" width="23.625" style="1" customWidth="true"/>
    <col min="11499" max="11499" width="44.625" style="1" customWidth="true"/>
    <col min="11500" max="11500" width="16.5" style="1" customWidth="true"/>
    <col min="11501" max="11503" width="13.625" style="1" customWidth="true"/>
    <col min="11504" max="11753" width="6.875" style="1"/>
    <col min="11754" max="11754" width="23.625" style="1" customWidth="true"/>
    <col min="11755" max="11755" width="44.625" style="1" customWidth="true"/>
    <col min="11756" max="11756" width="16.5" style="1" customWidth="true"/>
    <col min="11757" max="11759" width="13.625" style="1" customWidth="true"/>
    <col min="11760" max="12009" width="6.875" style="1"/>
    <col min="12010" max="12010" width="23.625" style="1" customWidth="true"/>
    <col min="12011" max="12011" width="44.625" style="1" customWidth="true"/>
    <col min="12012" max="12012" width="16.5" style="1" customWidth="true"/>
    <col min="12013" max="12015" width="13.625" style="1" customWidth="true"/>
    <col min="12016" max="12265" width="9" style="1"/>
    <col min="12266" max="12266" width="23.625" style="1" customWidth="true"/>
    <col min="12267" max="12267" width="44.625" style="1" customWidth="true"/>
    <col min="12268" max="12268" width="16.5" style="1" customWidth="true"/>
    <col min="12269" max="12271" width="13.625" style="1" customWidth="true"/>
    <col min="12272" max="12521" width="6.875" style="1"/>
    <col min="12522" max="12522" width="23.625" style="1" customWidth="true"/>
    <col min="12523" max="12523" width="44.625" style="1" customWidth="true"/>
    <col min="12524" max="12524" width="16.5" style="1" customWidth="true"/>
    <col min="12525" max="12527" width="13.625" style="1" customWidth="true"/>
    <col min="12528" max="12777" width="6.875" style="1"/>
    <col min="12778" max="12778" width="23.625" style="1" customWidth="true"/>
    <col min="12779" max="12779" width="44.625" style="1" customWidth="true"/>
    <col min="12780" max="12780" width="16.5" style="1" customWidth="true"/>
    <col min="12781" max="12783" width="13.625" style="1" customWidth="true"/>
    <col min="12784" max="13033" width="6.875" style="1"/>
    <col min="13034" max="13034" width="23.625" style="1" customWidth="true"/>
    <col min="13035" max="13035" width="44.625" style="1" customWidth="true"/>
    <col min="13036" max="13036" width="16.5" style="1" customWidth="true"/>
    <col min="13037" max="13039" width="13.625" style="1" customWidth="true"/>
    <col min="13040" max="13289" width="9" style="1"/>
    <col min="13290" max="13290" width="23.625" style="1" customWidth="true"/>
    <col min="13291" max="13291" width="44.625" style="1" customWidth="true"/>
    <col min="13292" max="13292" width="16.5" style="1" customWidth="true"/>
    <col min="13293" max="13295" width="13.625" style="1" customWidth="true"/>
    <col min="13296" max="13545" width="6.875" style="1"/>
    <col min="13546" max="13546" width="23.625" style="1" customWidth="true"/>
    <col min="13547" max="13547" width="44.625" style="1" customWidth="true"/>
    <col min="13548" max="13548" width="16.5" style="1" customWidth="true"/>
    <col min="13549" max="13551" width="13.625" style="1" customWidth="true"/>
    <col min="13552" max="13801" width="6.875" style="1"/>
    <col min="13802" max="13802" width="23.625" style="1" customWidth="true"/>
    <col min="13803" max="13803" width="44.625" style="1" customWidth="true"/>
    <col min="13804" max="13804" width="16.5" style="1" customWidth="true"/>
    <col min="13805" max="13807" width="13.625" style="1" customWidth="true"/>
    <col min="13808" max="14057" width="6.875" style="1"/>
    <col min="14058" max="14058" width="23.625" style="1" customWidth="true"/>
    <col min="14059" max="14059" width="44.625" style="1" customWidth="true"/>
    <col min="14060" max="14060" width="16.5" style="1" customWidth="true"/>
    <col min="14061" max="14063" width="13.625" style="1" customWidth="true"/>
    <col min="14064" max="14313" width="9" style="1"/>
    <col min="14314" max="14314" width="23.625" style="1" customWidth="true"/>
    <col min="14315" max="14315" width="44.625" style="1" customWidth="true"/>
    <col min="14316" max="14316" width="16.5" style="1" customWidth="true"/>
    <col min="14317" max="14319" width="13.625" style="1" customWidth="true"/>
    <col min="14320" max="14569" width="6.875" style="1"/>
    <col min="14570" max="14570" width="23.625" style="1" customWidth="true"/>
    <col min="14571" max="14571" width="44.625" style="1" customWidth="true"/>
    <col min="14572" max="14572" width="16.5" style="1" customWidth="true"/>
    <col min="14573" max="14575" width="13.625" style="1" customWidth="true"/>
    <col min="14576" max="14825" width="6.875" style="1"/>
    <col min="14826" max="14826" width="23.625" style="1" customWidth="true"/>
    <col min="14827" max="14827" width="44.625" style="1" customWidth="true"/>
    <col min="14828" max="14828" width="16.5" style="1" customWidth="true"/>
    <col min="14829" max="14831" width="13.625" style="1" customWidth="true"/>
    <col min="14832" max="15081" width="6.875" style="1"/>
    <col min="15082" max="15082" width="23.625" style="1" customWidth="true"/>
    <col min="15083" max="15083" width="44.625" style="1" customWidth="true"/>
    <col min="15084" max="15084" width="16.5" style="1" customWidth="true"/>
    <col min="15085" max="15087" width="13.625" style="1" customWidth="true"/>
    <col min="15088" max="15337" width="9" style="1"/>
    <col min="15338" max="15338" width="23.625" style="1" customWidth="true"/>
    <col min="15339" max="15339" width="44.625" style="1" customWidth="true"/>
    <col min="15340" max="15340" width="16.5" style="1" customWidth="true"/>
    <col min="15341" max="15343" width="13.625" style="1" customWidth="true"/>
    <col min="15344" max="15593" width="6.875" style="1"/>
    <col min="15594" max="15594" width="23.625" style="1" customWidth="true"/>
    <col min="15595" max="15595" width="44.625" style="1" customWidth="true"/>
    <col min="15596" max="15596" width="16.5" style="1" customWidth="true"/>
    <col min="15597" max="15599" width="13.625" style="1" customWidth="true"/>
    <col min="15600" max="15849" width="6.875" style="1"/>
    <col min="15850" max="15850" width="23.625" style="1" customWidth="true"/>
    <col min="15851" max="15851" width="44.625" style="1" customWidth="true"/>
    <col min="15852" max="15852" width="16.5" style="1" customWidth="true"/>
    <col min="15853" max="15855" width="13.625" style="1" customWidth="true"/>
    <col min="15856" max="16105" width="6.875" style="1"/>
    <col min="16106" max="16106" width="23.625" style="1" customWidth="true"/>
    <col min="16107" max="16107" width="44.625" style="1" customWidth="true"/>
    <col min="16108" max="16108" width="16.5" style="1" customWidth="true"/>
    <col min="16109" max="16111" width="13.625" style="1" customWidth="true"/>
    <col min="16112" max="16384" width="9" style="1"/>
  </cols>
  <sheetData>
    <row r="1" customHeight="true" spans="1:1">
      <c r="A1" s="2" t="s">
        <v>26</v>
      </c>
    </row>
    <row r="2" customHeight="true" spans="1:6">
      <c r="A2" s="115" t="s">
        <v>27</v>
      </c>
      <c r="B2" s="116"/>
      <c r="C2" s="117"/>
      <c r="D2" s="72"/>
      <c r="E2" s="72"/>
      <c r="F2" s="72"/>
    </row>
    <row r="3" customHeight="true" spans="1:6">
      <c r="A3" s="84"/>
      <c r="B3" s="116"/>
      <c r="C3" s="117"/>
      <c r="D3" s="72"/>
      <c r="E3" s="72"/>
      <c r="F3" s="72"/>
    </row>
    <row r="4" customHeight="true" spans="1:6">
      <c r="A4" s="9"/>
      <c r="B4" s="8"/>
      <c r="C4" s="118"/>
      <c r="D4" s="8"/>
      <c r="E4" s="8"/>
      <c r="F4" s="126" t="s">
        <v>2</v>
      </c>
    </row>
    <row r="5" customHeight="true" spans="1:6">
      <c r="A5" s="46" t="s">
        <v>28</v>
      </c>
      <c r="B5" s="46"/>
      <c r="C5" s="119" t="s">
        <v>29</v>
      </c>
      <c r="D5" s="46" t="s">
        <v>30</v>
      </c>
      <c r="E5" s="46"/>
      <c r="F5" s="46"/>
    </row>
    <row r="6" customHeight="true" spans="1:6">
      <c r="A6" s="47" t="s">
        <v>31</v>
      </c>
      <c r="B6" s="120" t="s">
        <v>32</v>
      </c>
      <c r="C6" s="119"/>
      <c r="D6" s="46" t="s">
        <v>33</v>
      </c>
      <c r="E6" s="46" t="s">
        <v>34</v>
      </c>
      <c r="F6" s="46" t="s">
        <v>35</v>
      </c>
    </row>
    <row r="7" s="111" customFormat="true" customHeight="true" spans="1:7">
      <c r="A7" s="121" t="s">
        <v>7</v>
      </c>
      <c r="B7" s="81"/>
      <c r="C7" s="122">
        <v>26932.57324</v>
      </c>
      <c r="D7" s="123">
        <v>28093.1</v>
      </c>
      <c r="E7" s="123">
        <v>14224.09</v>
      </c>
      <c r="F7" s="123">
        <v>13869.01</v>
      </c>
      <c r="G7" s="127"/>
    </row>
    <row r="8" s="111" customFormat="true" customHeight="true" spans="1:7">
      <c r="A8" s="124" t="s">
        <v>36</v>
      </c>
      <c r="B8" s="125" t="s">
        <v>37</v>
      </c>
      <c r="C8" s="122">
        <v>11.1</v>
      </c>
      <c r="D8" s="123"/>
      <c r="E8" s="123"/>
      <c r="F8" s="123"/>
      <c r="G8" s="127"/>
    </row>
    <row r="9" customHeight="true" spans="1:6">
      <c r="A9" s="124">
        <v>20111</v>
      </c>
      <c r="B9" s="125" t="s">
        <v>38</v>
      </c>
      <c r="C9" s="122">
        <v>11.1</v>
      </c>
      <c r="D9" s="123"/>
      <c r="E9" s="123"/>
      <c r="F9" s="123"/>
    </row>
    <row r="10" customHeight="true" spans="1:6">
      <c r="A10" s="124">
        <v>2011105</v>
      </c>
      <c r="B10" s="125" t="s">
        <v>39</v>
      </c>
      <c r="C10" s="122">
        <v>11.1</v>
      </c>
      <c r="D10" s="123"/>
      <c r="E10" s="123"/>
      <c r="F10" s="123"/>
    </row>
    <row r="11" s="111" customFormat="true" customHeight="true" spans="1:7">
      <c r="A11" s="124" t="s">
        <v>40</v>
      </c>
      <c r="B11" s="125" t="s">
        <v>14</v>
      </c>
      <c r="C11" s="122">
        <v>73.91824</v>
      </c>
      <c r="D11" s="123">
        <v>78.18</v>
      </c>
      <c r="E11" s="123">
        <v>78.18</v>
      </c>
      <c r="F11" s="123"/>
      <c r="G11" s="127"/>
    </row>
    <row r="12" customHeight="true" spans="1:6">
      <c r="A12" s="124" t="s">
        <v>41</v>
      </c>
      <c r="B12" s="125" t="s">
        <v>42</v>
      </c>
      <c r="C12" s="122">
        <v>73.91824</v>
      </c>
      <c r="D12" s="123">
        <v>78.18</v>
      </c>
      <c r="E12" s="123">
        <v>78.18</v>
      </c>
      <c r="F12" s="123"/>
    </row>
    <row r="13" customHeight="true" spans="1:6">
      <c r="A13" s="124" t="s">
        <v>43</v>
      </c>
      <c r="B13" s="125" t="s">
        <v>44</v>
      </c>
      <c r="C13" s="122">
        <v>73.91824</v>
      </c>
      <c r="D13" s="123">
        <v>78.18</v>
      </c>
      <c r="E13" s="123">
        <v>78.18</v>
      </c>
      <c r="F13" s="123"/>
    </row>
    <row r="14" customHeight="true" spans="1:6">
      <c r="A14" s="124" t="s">
        <v>45</v>
      </c>
      <c r="B14" s="125" t="s">
        <v>16</v>
      </c>
      <c r="C14" s="122">
        <v>3545.46709</v>
      </c>
      <c r="D14" s="123">
        <v>3995.61</v>
      </c>
      <c r="E14" s="123">
        <v>2548.75</v>
      </c>
      <c r="F14" s="123">
        <v>1446.86</v>
      </c>
    </row>
    <row r="15" customHeight="true" spans="1:6">
      <c r="A15" s="124" t="s">
        <v>46</v>
      </c>
      <c r="B15" s="125" t="s">
        <v>47</v>
      </c>
      <c r="C15" s="122">
        <v>1992.75681</v>
      </c>
      <c r="D15" s="123">
        <v>2468.91</v>
      </c>
      <c r="E15" s="123">
        <v>2468.91</v>
      </c>
      <c r="F15" s="123">
        <v>0</v>
      </c>
    </row>
    <row r="16" customHeight="true" spans="1:6">
      <c r="A16" s="124">
        <v>2080502</v>
      </c>
      <c r="B16" s="125" t="s">
        <v>48</v>
      </c>
      <c r="C16" s="122">
        <v>400.4316</v>
      </c>
      <c r="D16" s="123"/>
      <c r="E16" s="123"/>
      <c r="F16" s="123"/>
    </row>
    <row r="17" customHeight="true" spans="1:6">
      <c r="A17" s="124" t="s">
        <v>49</v>
      </c>
      <c r="B17" s="125" t="s">
        <v>50</v>
      </c>
      <c r="C17" s="122">
        <v>64</v>
      </c>
      <c r="D17" s="123">
        <v>10.62</v>
      </c>
      <c r="E17" s="123">
        <v>10.62</v>
      </c>
      <c r="F17" s="123"/>
    </row>
    <row r="18" customHeight="true" spans="1:6">
      <c r="A18" s="124" t="s">
        <v>51</v>
      </c>
      <c r="B18" s="125" t="s">
        <v>52</v>
      </c>
      <c r="C18" s="122">
        <v>1091.65101</v>
      </c>
      <c r="D18" s="123">
        <v>1166.27</v>
      </c>
      <c r="E18" s="123">
        <v>1166.27</v>
      </c>
      <c r="F18" s="123"/>
    </row>
    <row r="19" s="112" customFormat="true" customHeight="true" spans="1:7">
      <c r="A19" s="124" t="s">
        <v>53</v>
      </c>
      <c r="B19" s="125" t="s">
        <v>54</v>
      </c>
      <c r="C19" s="122">
        <v>436.6742</v>
      </c>
      <c r="D19" s="123">
        <v>465.75</v>
      </c>
      <c r="E19" s="123">
        <v>465.75</v>
      </c>
      <c r="F19" s="123"/>
      <c r="G19" s="1"/>
    </row>
    <row r="20" customHeight="true" spans="1:6">
      <c r="A20" s="124" t="s">
        <v>55</v>
      </c>
      <c r="B20" s="125" t="s">
        <v>56</v>
      </c>
      <c r="C20" s="122"/>
      <c r="D20" s="123">
        <v>826.27</v>
      </c>
      <c r="E20" s="123">
        <v>826.27</v>
      </c>
      <c r="F20" s="123"/>
    </row>
    <row r="21" customHeight="true" spans="1:6">
      <c r="A21" s="124" t="s">
        <v>57</v>
      </c>
      <c r="B21" s="125" t="s">
        <v>58</v>
      </c>
      <c r="C21" s="122">
        <v>105.2577</v>
      </c>
      <c r="D21" s="123">
        <v>92.67</v>
      </c>
      <c r="E21" s="123">
        <v>42.67</v>
      </c>
      <c r="F21" s="123">
        <v>50</v>
      </c>
    </row>
    <row r="22" customHeight="true" spans="1:6">
      <c r="A22" s="124" t="s">
        <v>59</v>
      </c>
      <c r="B22" s="125" t="s">
        <v>60</v>
      </c>
      <c r="C22" s="122">
        <v>37.2397</v>
      </c>
      <c r="D22" s="123">
        <v>42.67</v>
      </c>
      <c r="E22" s="123">
        <v>42.67</v>
      </c>
      <c r="F22" s="123"/>
    </row>
    <row r="23" customHeight="true" spans="1:6">
      <c r="A23" s="124" t="s">
        <v>61</v>
      </c>
      <c r="B23" s="125" t="s">
        <v>62</v>
      </c>
      <c r="C23" s="122">
        <v>68.018</v>
      </c>
      <c r="D23" s="123">
        <v>50</v>
      </c>
      <c r="E23" s="123">
        <v>0</v>
      </c>
      <c r="F23" s="123">
        <v>50</v>
      </c>
    </row>
    <row r="24" customHeight="true" spans="1:6">
      <c r="A24" s="124" t="s">
        <v>63</v>
      </c>
      <c r="B24" s="125" t="s">
        <v>64</v>
      </c>
      <c r="C24" s="122">
        <v>1447.45258</v>
      </c>
      <c r="D24" s="123">
        <v>1434.03</v>
      </c>
      <c r="E24" s="123">
        <v>37.16</v>
      </c>
      <c r="F24" s="123">
        <v>1396.87</v>
      </c>
    </row>
    <row r="25" customHeight="true" spans="1:6">
      <c r="A25" s="124" t="s">
        <v>65</v>
      </c>
      <c r="B25" s="125" t="s">
        <v>66</v>
      </c>
      <c r="C25" s="122">
        <v>1447.45258</v>
      </c>
      <c r="D25" s="123">
        <v>1434.03</v>
      </c>
      <c r="E25" s="123">
        <v>37.16</v>
      </c>
      <c r="F25" s="123">
        <v>1396.87</v>
      </c>
    </row>
    <row r="26" customHeight="true" spans="1:7">
      <c r="A26" s="124" t="s">
        <v>67</v>
      </c>
      <c r="B26" s="125" t="s">
        <v>18</v>
      </c>
      <c r="C26" s="122">
        <v>22368.59953</v>
      </c>
      <c r="D26" s="123">
        <v>22923.47</v>
      </c>
      <c r="E26" s="123">
        <v>10501.32</v>
      </c>
      <c r="F26" s="122">
        <v>12422.15</v>
      </c>
      <c r="G26" s="112"/>
    </row>
    <row r="27" customHeight="true" spans="1:6">
      <c r="A27" s="124" t="s">
        <v>68</v>
      </c>
      <c r="B27" s="125" t="s">
        <v>69</v>
      </c>
      <c r="C27" s="122">
        <v>3292.4256</v>
      </c>
      <c r="D27" s="123">
        <v>4286.09</v>
      </c>
      <c r="E27" s="123">
        <v>764.29</v>
      </c>
      <c r="F27" s="123">
        <v>3521.8</v>
      </c>
    </row>
    <row r="28" customHeight="true" spans="1:6">
      <c r="A28" s="124" t="s">
        <v>70</v>
      </c>
      <c r="B28" s="125" t="s">
        <v>71</v>
      </c>
      <c r="C28" s="122">
        <v>454.4173</v>
      </c>
      <c r="D28" s="123">
        <v>439.25</v>
      </c>
      <c r="E28" s="123">
        <v>439.25</v>
      </c>
      <c r="F28" s="123">
        <v>0</v>
      </c>
    </row>
    <row r="29" customHeight="true" spans="1:6">
      <c r="A29" s="124" t="s">
        <v>72</v>
      </c>
      <c r="B29" s="125" t="s">
        <v>73</v>
      </c>
      <c r="C29" s="122">
        <v>2838.0083</v>
      </c>
      <c r="D29" s="123">
        <v>3846.84</v>
      </c>
      <c r="E29" s="123">
        <v>325.04</v>
      </c>
      <c r="F29" s="123">
        <v>3521.8</v>
      </c>
    </row>
    <row r="30" customHeight="true" spans="1:6">
      <c r="A30" s="124" t="s">
        <v>74</v>
      </c>
      <c r="B30" s="125" t="s">
        <v>75</v>
      </c>
      <c r="C30" s="122">
        <v>2588.9483</v>
      </c>
      <c r="D30" s="123">
        <v>3126.7</v>
      </c>
      <c r="E30" s="123">
        <v>2976.2</v>
      </c>
      <c r="F30" s="122">
        <v>150.5</v>
      </c>
    </row>
    <row r="31" customHeight="true" spans="1:6">
      <c r="A31" s="124" t="s">
        <v>76</v>
      </c>
      <c r="B31" s="125" t="s">
        <v>77</v>
      </c>
      <c r="C31" s="122">
        <v>1693.1947</v>
      </c>
      <c r="D31" s="123">
        <v>2205.74</v>
      </c>
      <c r="E31" s="123">
        <v>2172.74</v>
      </c>
      <c r="F31" s="122">
        <v>33</v>
      </c>
    </row>
    <row r="32" customHeight="true" spans="1:6">
      <c r="A32" s="124" t="s">
        <v>78</v>
      </c>
      <c r="B32" s="125" t="s">
        <v>79</v>
      </c>
      <c r="C32" s="122">
        <v>304.2424</v>
      </c>
      <c r="D32" s="123">
        <v>451.82</v>
      </c>
      <c r="E32" s="123">
        <v>451.82</v>
      </c>
      <c r="F32" s="123">
        <v>0</v>
      </c>
    </row>
    <row r="33" customHeight="true" spans="1:6">
      <c r="A33" s="124" t="s">
        <v>80</v>
      </c>
      <c r="B33" s="125" t="s">
        <v>81</v>
      </c>
      <c r="C33" s="122">
        <v>310.7804</v>
      </c>
      <c r="D33" s="123">
        <v>296.86</v>
      </c>
      <c r="E33" s="123">
        <v>282.86</v>
      </c>
      <c r="F33" s="123">
        <v>14</v>
      </c>
    </row>
    <row r="34" customHeight="true" spans="1:6">
      <c r="A34" s="124" t="s">
        <v>82</v>
      </c>
      <c r="B34" s="125" t="s">
        <v>83</v>
      </c>
      <c r="C34" s="122"/>
      <c r="D34" s="123">
        <v>23.5</v>
      </c>
      <c r="E34" s="123">
        <v>0</v>
      </c>
      <c r="F34" s="123">
        <v>23.5</v>
      </c>
    </row>
    <row r="35" customHeight="true" spans="1:6">
      <c r="A35" s="124" t="s">
        <v>84</v>
      </c>
      <c r="B35" s="125" t="s">
        <v>85</v>
      </c>
      <c r="C35" s="122">
        <v>115.7308</v>
      </c>
      <c r="D35" s="123">
        <v>98.78</v>
      </c>
      <c r="E35" s="123">
        <v>68.78</v>
      </c>
      <c r="F35" s="123">
        <v>30</v>
      </c>
    </row>
    <row r="36" customHeight="true" spans="1:6">
      <c r="A36" s="124" t="s">
        <v>86</v>
      </c>
      <c r="B36" s="125" t="s">
        <v>87</v>
      </c>
      <c r="C36" s="122">
        <v>165</v>
      </c>
      <c r="D36" s="123">
        <v>50</v>
      </c>
      <c r="E36" s="123">
        <v>0</v>
      </c>
      <c r="F36" s="123">
        <v>50</v>
      </c>
    </row>
    <row r="37" customHeight="true" spans="1:6">
      <c r="A37" s="124" t="s">
        <v>88</v>
      </c>
      <c r="B37" s="125" t="s">
        <v>89</v>
      </c>
      <c r="C37" s="122">
        <v>4046.36972</v>
      </c>
      <c r="D37" s="123">
        <v>4311.17</v>
      </c>
      <c r="E37" s="123">
        <v>3557.67</v>
      </c>
      <c r="F37" s="123">
        <v>753.5</v>
      </c>
    </row>
    <row r="38" customHeight="true" spans="1:6">
      <c r="A38" s="124" t="s">
        <v>90</v>
      </c>
      <c r="B38" s="125" t="s">
        <v>91</v>
      </c>
      <c r="C38" s="122">
        <v>345.17136</v>
      </c>
      <c r="D38" s="123">
        <v>402.77</v>
      </c>
      <c r="E38" s="123">
        <v>402.77</v>
      </c>
      <c r="F38" s="123"/>
    </row>
    <row r="39" customHeight="true" spans="1:6">
      <c r="A39" s="124" t="s">
        <v>92</v>
      </c>
      <c r="B39" s="125" t="s">
        <v>93</v>
      </c>
      <c r="C39" s="122">
        <v>2703.31836</v>
      </c>
      <c r="D39" s="123">
        <v>3154.9</v>
      </c>
      <c r="E39" s="123">
        <v>3154.9</v>
      </c>
      <c r="F39" s="123"/>
    </row>
    <row r="40" customHeight="true" spans="1:6">
      <c r="A40" s="124" t="s">
        <v>94</v>
      </c>
      <c r="B40" s="125" t="s">
        <v>95</v>
      </c>
      <c r="C40" s="122">
        <v>997.88</v>
      </c>
      <c r="D40" s="123">
        <v>753.5</v>
      </c>
      <c r="E40" s="123">
        <v>0</v>
      </c>
      <c r="F40" s="123">
        <v>753.5</v>
      </c>
    </row>
    <row r="41" customHeight="true" spans="1:6">
      <c r="A41" s="124" t="s">
        <v>96</v>
      </c>
      <c r="B41" s="125" t="s">
        <v>97</v>
      </c>
      <c r="C41" s="122">
        <v>5437.1165</v>
      </c>
      <c r="D41" s="123">
        <v>4193.47</v>
      </c>
      <c r="E41" s="123">
        <v>2538.03</v>
      </c>
      <c r="F41" s="123">
        <v>1655.44</v>
      </c>
    </row>
    <row r="42" customHeight="true" spans="1:6">
      <c r="A42" s="124" t="s">
        <v>98</v>
      </c>
      <c r="B42" s="125" t="s">
        <v>99</v>
      </c>
      <c r="C42" s="122">
        <v>834.9644</v>
      </c>
      <c r="D42" s="123">
        <v>889.08</v>
      </c>
      <c r="E42" s="123">
        <v>855.08</v>
      </c>
      <c r="F42" s="123">
        <v>34</v>
      </c>
    </row>
    <row r="43" customHeight="true" spans="1:6">
      <c r="A43" s="124" t="s">
        <v>100</v>
      </c>
      <c r="B43" s="125" t="s">
        <v>101</v>
      </c>
      <c r="C43" s="122">
        <v>322.5306</v>
      </c>
      <c r="D43" s="123">
        <v>326.82</v>
      </c>
      <c r="E43" s="123">
        <v>306.82</v>
      </c>
      <c r="F43" s="123">
        <v>20</v>
      </c>
    </row>
    <row r="44" customHeight="true" spans="1:6">
      <c r="A44" s="124" t="s">
        <v>102</v>
      </c>
      <c r="B44" s="125" t="s">
        <v>103</v>
      </c>
      <c r="C44" s="122">
        <v>978.2244</v>
      </c>
      <c r="D44" s="123">
        <v>1086.33</v>
      </c>
      <c r="E44" s="123">
        <v>1086.33</v>
      </c>
      <c r="F44" s="123">
        <v>0</v>
      </c>
    </row>
    <row r="45" customHeight="true" spans="1:6">
      <c r="A45" s="124" t="s">
        <v>104</v>
      </c>
      <c r="B45" s="125" t="s">
        <v>105</v>
      </c>
      <c r="C45" s="122">
        <v>268.5644</v>
      </c>
      <c r="D45" s="123">
        <v>539.8</v>
      </c>
      <c r="E45" s="123">
        <v>289.8</v>
      </c>
      <c r="F45" s="123">
        <v>250</v>
      </c>
    </row>
    <row r="46" customHeight="true" spans="1:6">
      <c r="A46" s="124" t="s">
        <v>106</v>
      </c>
      <c r="B46" s="125" t="s">
        <v>107</v>
      </c>
      <c r="C46" s="122">
        <v>2655.8327</v>
      </c>
      <c r="D46" s="123">
        <v>312.26</v>
      </c>
      <c r="E46" s="123">
        <v>0</v>
      </c>
      <c r="F46" s="123">
        <v>312.26</v>
      </c>
    </row>
    <row r="47" s="3" customFormat="true" customHeight="true" spans="1:6">
      <c r="A47" s="124" t="s">
        <v>108</v>
      </c>
      <c r="B47" s="125" t="s">
        <v>109</v>
      </c>
      <c r="C47" s="122">
        <v>357</v>
      </c>
      <c r="D47" s="123">
        <v>374.72</v>
      </c>
      <c r="E47" s="123">
        <v>0</v>
      </c>
      <c r="F47" s="123">
        <v>374.72</v>
      </c>
    </row>
    <row r="48" customHeight="true" spans="1:6">
      <c r="A48" s="124" t="s">
        <v>110</v>
      </c>
      <c r="B48" s="125" t="s">
        <v>111</v>
      </c>
      <c r="C48" s="122">
        <v>20</v>
      </c>
      <c r="D48" s="123">
        <v>22.52</v>
      </c>
      <c r="E48" s="123">
        <v>0</v>
      </c>
      <c r="F48" s="123">
        <v>22.52</v>
      </c>
    </row>
    <row r="49" customHeight="true" spans="1:6">
      <c r="A49" s="124" t="s">
        <v>112</v>
      </c>
      <c r="B49" s="125" t="s">
        <v>113</v>
      </c>
      <c r="C49" s="122"/>
      <c r="D49" s="123">
        <v>641.94</v>
      </c>
      <c r="E49" s="123">
        <v>0</v>
      </c>
      <c r="F49" s="123">
        <v>641.94</v>
      </c>
    </row>
    <row r="50" customHeight="true" spans="1:6">
      <c r="A50" s="124" t="s">
        <v>114</v>
      </c>
      <c r="B50" s="125" t="s">
        <v>115</v>
      </c>
      <c r="C50" s="122">
        <v>130.05</v>
      </c>
      <c r="D50" s="123">
        <v>109.46</v>
      </c>
      <c r="E50" s="123">
        <v>0</v>
      </c>
      <c r="F50" s="123">
        <v>109.46</v>
      </c>
    </row>
    <row r="51" customHeight="true" spans="1:6">
      <c r="A51" s="124" t="s">
        <v>116</v>
      </c>
      <c r="B51" s="125" t="s">
        <v>117</v>
      </c>
      <c r="C51" s="122">
        <v>130.05</v>
      </c>
      <c r="D51" s="123">
        <v>109.46</v>
      </c>
      <c r="E51" s="123"/>
      <c r="F51" s="123">
        <v>109.46</v>
      </c>
    </row>
    <row r="52" customHeight="true" spans="1:6">
      <c r="A52" s="124" t="s">
        <v>118</v>
      </c>
      <c r="B52" s="125" t="s">
        <v>119</v>
      </c>
      <c r="C52" s="122">
        <v>5924.7349</v>
      </c>
      <c r="D52" s="123">
        <v>5905.74</v>
      </c>
      <c r="E52" s="123">
        <v>42.29</v>
      </c>
      <c r="F52" s="123">
        <v>5863.45</v>
      </c>
    </row>
    <row r="53" customHeight="true" spans="1:6">
      <c r="A53" s="124" t="s">
        <v>120</v>
      </c>
      <c r="B53" s="125" t="s">
        <v>121</v>
      </c>
      <c r="C53" s="122">
        <v>108.7389</v>
      </c>
      <c r="D53" s="123">
        <v>42.29</v>
      </c>
      <c r="E53" s="123">
        <v>42.29</v>
      </c>
      <c r="F53" s="123">
        <v>0</v>
      </c>
    </row>
    <row r="54" customHeight="true" spans="1:6">
      <c r="A54" s="124" t="s">
        <v>122</v>
      </c>
      <c r="B54" s="125" t="s">
        <v>123</v>
      </c>
      <c r="C54" s="122">
        <v>5815.996</v>
      </c>
      <c r="D54" s="123">
        <v>5799.45</v>
      </c>
      <c r="E54" s="123">
        <v>0</v>
      </c>
      <c r="F54" s="123">
        <v>5799.45</v>
      </c>
    </row>
    <row r="55" customHeight="true" spans="1:6">
      <c r="A55" s="124" t="s">
        <v>124</v>
      </c>
      <c r="B55" s="125" t="s">
        <v>125</v>
      </c>
      <c r="C55" s="122"/>
      <c r="D55" s="123">
        <v>64</v>
      </c>
      <c r="E55" s="123"/>
      <c r="F55" s="123">
        <v>64</v>
      </c>
    </row>
    <row r="56" customHeight="true" spans="1:6">
      <c r="A56" s="124" t="s">
        <v>126</v>
      </c>
      <c r="B56" s="125" t="s">
        <v>127</v>
      </c>
      <c r="C56" s="122">
        <v>601.95451</v>
      </c>
      <c r="D56" s="123">
        <v>622.84</v>
      </c>
      <c r="E56" s="123">
        <v>622.84</v>
      </c>
      <c r="F56" s="123">
        <v>0</v>
      </c>
    </row>
    <row r="57" customHeight="true" spans="1:6">
      <c r="A57" s="124" t="s">
        <v>128</v>
      </c>
      <c r="B57" s="125" t="s">
        <v>129</v>
      </c>
      <c r="C57" s="122">
        <v>44.9523</v>
      </c>
      <c r="D57" s="123">
        <v>46.59</v>
      </c>
      <c r="E57" s="123">
        <v>46.59</v>
      </c>
      <c r="F57" s="123">
        <v>0</v>
      </c>
    </row>
    <row r="58" customHeight="true" spans="1:6">
      <c r="A58" s="124" t="s">
        <v>130</v>
      </c>
      <c r="B58" s="125" t="s">
        <v>131</v>
      </c>
      <c r="C58" s="122">
        <v>557.00221</v>
      </c>
      <c r="D58" s="123">
        <v>576.25</v>
      </c>
      <c r="E58" s="123">
        <v>576.25</v>
      </c>
      <c r="F58" s="123">
        <v>0</v>
      </c>
    </row>
    <row r="59" customHeight="true" spans="1:6">
      <c r="A59" s="124">
        <v>21099</v>
      </c>
      <c r="B59" s="125" t="s">
        <v>132</v>
      </c>
      <c r="C59" s="122">
        <v>347</v>
      </c>
      <c r="D59" s="123">
        <v>368</v>
      </c>
      <c r="E59" s="123"/>
      <c r="F59" s="123">
        <v>368</v>
      </c>
    </row>
    <row r="60" customHeight="true" spans="1:6">
      <c r="A60" s="124">
        <v>2109901</v>
      </c>
      <c r="B60" s="125" t="s">
        <v>133</v>
      </c>
      <c r="C60" s="122">
        <v>347</v>
      </c>
      <c r="D60" s="123">
        <v>368</v>
      </c>
      <c r="E60" s="123"/>
      <c r="F60" s="123">
        <v>368</v>
      </c>
    </row>
    <row r="61" customHeight="true" spans="1:6">
      <c r="A61" s="124" t="s">
        <v>134</v>
      </c>
      <c r="B61" s="125" t="s">
        <v>21</v>
      </c>
      <c r="C61" s="122">
        <v>933.48838</v>
      </c>
      <c r="D61" s="123">
        <v>1095.84</v>
      </c>
      <c r="E61" s="123">
        <v>1095.84</v>
      </c>
      <c r="F61" s="123"/>
    </row>
    <row r="62" customHeight="true" spans="1:6">
      <c r="A62" s="124" t="s">
        <v>135</v>
      </c>
      <c r="B62" s="125" t="s">
        <v>136</v>
      </c>
      <c r="C62" s="122">
        <v>933.48838</v>
      </c>
      <c r="D62" s="123">
        <v>1095.84</v>
      </c>
      <c r="E62" s="123">
        <v>1095.84</v>
      </c>
      <c r="F62" s="123"/>
    </row>
    <row r="63" customHeight="true" spans="1:6">
      <c r="A63" s="124" t="s">
        <v>137</v>
      </c>
      <c r="B63" s="125" t="s">
        <v>138</v>
      </c>
      <c r="C63" s="122">
        <v>933.48838</v>
      </c>
      <c r="D63" s="123">
        <v>1095.84</v>
      </c>
      <c r="E63" s="123">
        <v>1095.84</v>
      </c>
      <c r="F63" s="123"/>
    </row>
    <row r="75" customHeight="true" spans="1:6">
      <c r="A75" s="128" t="s">
        <v>139</v>
      </c>
      <c r="B75" s="129"/>
      <c r="C75" s="130"/>
      <c r="D75" s="3"/>
      <c r="E75" s="3"/>
      <c r="F75" s="3"/>
    </row>
  </sheetData>
  <sortState ref="A8:G36">
    <sortCondition ref="A8:A36"/>
  </sortState>
  <mergeCells count="3">
    <mergeCell ref="A5:B5"/>
    <mergeCell ref="D5:F5"/>
    <mergeCell ref="C5:C6"/>
  </mergeCells>
  <printOptions horizontalCentered="true"/>
  <pageMargins left="0" right="0" top="0.999305555555556" bottom="0.999305555555556" header="0.499305555555556" footer="0.499305555555556"/>
  <pageSetup paperSize="9" scale="96"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7"/>
  <sheetViews>
    <sheetView showGridLines="0" showZeros="0" workbookViewId="0">
      <selection activeCell="E37" sqref="E37"/>
    </sheetView>
  </sheetViews>
  <sheetFormatPr defaultColWidth="6.875" defaultRowHeight="35.25" customHeight="true"/>
  <cols>
    <col min="1" max="1" width="14.75" style="1" customWidth="true"/>
    <col min="2" max="2" width="35.5" style="1" customWidth="true"/>
    <col min="3" max="3" width="19.875" style="1" customWidth="true"/>
    <col min="4" max="5" width="30.625" style="1" customWidth="true"/>
    <col min="6" max="255" width="6.875" style="1"/>
    <col min="256" max="256" width="14.5" style="1" customWidth="true"/>
    <col min="257" max="257" width="33.375" style="1" customWidth="true"/>
    <col min="258" max="260" width="20.625" style="1" customWidth="true"/>
    <col min="261" max="511" width="6.875" style="1"/>
    <col min="512" max="512" width="14.5" style="1" customWidth="true"/>
    <col min="513" max="513" width="33.375" style="1" customWidth="true"/>
    <col min="514" max="516" width="20.625" style="1" customWidth="true"/>
    <col min="517" max="767" width="6.875" style="1"/>
    <col min="768" max="768" width="14.5" style="1" customWidth="true"/>
    <col min="769" max="769" width="33.375" style="1" customWidth="true"/>
    <col min="770" max="772" width="20.625" style="1" customWidth="true"/>
    <col min="773" max="1023" width="6.875" style="1"/>
    <col min="1024" max="1024" width="14.5" style="1" customWidth="true"/>
    <col min="1025" max="1025" width="33.375" style="1" customWidth="true"/>
    <col min="1026" max="1028" width="20.625" style="1" customWidth="true"/>
    <col min="1029" max="1279" width="6.875" style="1"/>
    <col min="1280" max="1280" width="14.5" style="1" customWidth="true"/>
    <col min="1281" max="1281" width="33.375" style="1" customWidth="true"/>
    <col min="1282" max="1284" width="20.625" style="1" customWidth="true"/>
    <col min="1285" max="1535" width="6.875" style="1"/>
    <col min="1536" max="1536" width="14.5" style="1" customWidth="true"/>
    <col min="1537" max="1537" width="33.375" style="1" customWidth="true"/>
    <col min="1538" max="1540" width="20.625" style="1" customWidth="true"/>
    <col min="1541" max="1791" width="6.875" style="1"/>
    <col min="1792" max="1792" width="14.5" style="1" customWidth="true"/>
    <col min="1793" max="1793" width="33.375" style="1" customWidth="true"/>
    <col min="1794" max="1796" width="20.625" style="1" customWidth="true"/>
    <col min="1797" max="2047" width="6.875" style="1"/>
    <col min="2048" max="2048" width="14.5" style="1" customWidth="true"/>
    <col min="2049" max="2049" width="33.375" style="1" customWidth="true"/>
    <col min="2050" max="2052" width="20.625" style="1" customWidth="true"/>
    <col min="2053" max="2303" width="6.875" style="1"/>
    <col min="2304" max="2304" width="14.5" style="1" customWidth="true"/>
    <col min="2305" max="2305" width="33.375" style="1" customWidth="true"/>
    <col min="2306" max="2308" width="20.625" style="1" customWidth="true"/>
    <col min="2309" max="2559" width="6.875" style="1"/>
    <col min="2560" max="2560" width="14.5" style="1" customWidth="true"/>
    <col min="2561" max="2561" width="33.375" style="1" customWidth="true"/>
    <col min="2562" max="2564" width="20.625" style="1" customWidth="true"/>
    <col min="2565" max="2815" width="6.875" style="1"/>
    <col min="2816" max="2816" width="14.5" style="1" customWidth="true"/>
    <col min="2817" max="2817" width="33.375" style="1" customWidth="true"/>
    <col min="2818" max="2820" width="20.625" style="1" customWidth="true"/>
    <col min="2821" max="3071" width="6.875" style="1"/>
    <col min="3072" max="3072" width="14.5" style="1" customWidth="true"/>
    <col min="3073" max="3073" width="33.375" style="1" customWidth="true"/>
    <col min="3074" max="3076" width="20.625" style="1" customWidth="true"/>
    <col min="3077" max="3327" width="6.875" style="1"/>
    <col min="3328" max="3328" width="14.5" style="1" customWidth="true"/>
    <col min="3329" max="3329" width="33.375" style="1" customWidth="true"/>
    <col min="3330" max="3332" width="20.625" style="1" customWidth="true"/>
    <col min="3333" max="3583" width="6.875" style="1"/>
    <col min="3584" max="3584" width="14.5" style="1" customWidth="true"/>
    <col min="3585" max="3585" width="33.375" style="1" customWidth="true"/>
    <col min="3586" max="3588" width="20.625" style="1" customWidth="true"/>
    <col min="3589" max="3839" width="6.875" style="1"/>
    <col min="3840" max="3840" width="14.5" style="1" customWidth="true"/>
    <col min="3841" max="3841" width="33.375" style="1" customWidth="true"/>
    <col min="3842" max="3844" width="20.625" style="1" customWidth="true"/>
    <col min="3845" max="4095" width="6.875" style="1"/>
    <col min="4096" max="4096" width="14.5" style="1" customWidth="true"/>
    <col min="4097" max="4097" width="33.375" style="1" customWidth="true"/>
    <col min="4098" max="4100" width="20.625" style="1" customWidth="true"/>
    <col min="4101" max="4351" width="6.875" style="1"/>
    <col min="4352" max="4352" width="14.5" style="1" customWidth="true"/>
    <col min="4353" max="4353" width="33.375" style="1" customWidth="true"/>
    <col min="4354" max="4356" width="20.625" style="1" customWidth="true"/>
    <col min="4357" max="4607" width="6.875" style="1"/>
    <col min="4608" max="4608" width="14.5" style="1" customWidth="true"/>
    <col min="4609" max="4609" width="33.375" style="1" customWidth="true"/>
    <col min="4610" max="4612" width="20.625" style="1" customWidth="true"/>
    <col min="4613" max="4863" width="6.875" style="1"/>
    <col min="4864" max="4864" width="14.5" style="1" customWidth="true"/>
    <col min="4865" max="4865" width="33.375" style="1" customWidth="true"/>
    <col min="4866" max="4868" width="20.625" style="1" customWidth="true"/>
    <col min="4869" max="5119" width="6.875" style="1"/>
    <col min="5120" max="5120" width="14.5" style="1" customWidth="true"/>
    <col min="5121" max="5121" width="33.375" style="1" customWidth="true"/>
    <col min="5122" max="5124" width="20.625" style="1" customWidth="true"/>
    <col min="5125" max="5375" width="6.875" style="1"/>
    <col min="5376" max="5376" width="14.5" style="1" customWidth="true"/>
    <col min="5377" max="5377" width="33.375" style="1" customWidth="true"/>
    <col min="5378" max="5380" width="20.625" style="1" customWidth="true"/>
    <col min="5381" max="5631" width="6.875" style="1"/>
    <col min="5632" max="5632" width="14.5" style="1" customWidth="true"/>
    <col min="5633" max="5633" width="33.375" style="1" customWidth="true"/>
    <col min="5634" max="5636" width="20.625" style="1" customWidth="true"/>
    <col min="5637" max="5887" width="6.875" style="1"/>
    <col min="5888" max="5888" width="14.5" style="1" customWidth="true"/>
    <col min="5889" max="5889" width="33.375" style="1" customWidth="true"/>
    <col min="5890" max="5892" width="20.625" style="1" customWidth="true"/>
    <col min="5893" max="6143" width="6.875" style="1"/>
    <col min="6144" max="6144" width="14.5" style="1" customWidth="true"/>
    <col min="6145" max="6145" width="33.375" style="1" customWidth="true"/>
    <col min="6146" max="6148" width="20.625" style="1" customWidth="true"/>
    <col min="6149" max="6399" width="6.875" style="1"/>
    <col min="6400" max="6400" width="14.5" style="1" customWidth="true"/>
    <col min="6401" max="6401" width="33.375" style="1" customWidth="true"/>
    <col min="6402" max="6404" width="20.625" style="1" customWidth="true"/>
    <col min="6405" max="6655" width="6.875" style="1"/>
    <col min="6656" max="6656" width="14.5" style="1" customWidth="true"/>
    <col min="6657" max="6657" width="33.375" style="1" customWidth="true"/>
    <col min="6658" max="6660" width="20.625" style="1" customWidth="true"/>
    <col min="6661" max="6911" width="6.875" style="1"/>
    <col min="6912" max="6912" width="14.5" style="1" customWidth="true"/>
    <col min="6913" max="6913" width="33.375" style="1" customWidth="true"/>
    <col min="6914" max="6916" width="20.625" style="1" customWidth="true"/>
    <col min="6917" max="7167" width="6.875" style="1"/>
    <col min="7168" max="7168" width="14.5" style="1" customWidth="true"/>
    <col min="7169" max="7169" width="33.375" style="1" customWidth="true"/>
    <col min="7170" max="7172" width="20.625" style="1" customWidth="true"/>
    <col min="7173" max="7423" width="6.875" style="1"/>
    <col min="7424" max="7424" width="14.5" style="1" customWidth="true"/>
    <col min="7425" max="7425" width="33.375" style="1" customWidth="true"/>
    <col min="7426" max="7428" width="20.625" style="1" customWidth="true"/>
    <col min="7429" max="7679" width="6.875" style="1"/>
    <col min="7680" max="7680" width="14.5" style="1" customWidth="true"/>
    <col min="7681" max="7681" width="33.375" style="1" customWidth="true"/>
    <col min="7682" max="7684" width="20.625" style="1" customWidth="true"/>
    <col min="7685" max="7935" width="6.875" style="1"/>
    <col min="7936" max="7936" width="14.5" style="1" customWidth="true"/>
    <col min="7937" max="7937" width="33.375" style="1" customWidth="true"/>
    <col min="7938" max="7940" width="20.625" style="1" customWidth="true"/>
    <col min="7941" max="8191" width="6.875" style="1"/>
    <col min="8192" max="8192" width="14.5" style="1" customWidth="true"/>
    <col min="8193" max="8193" width="33.375" style="1" customWidth="true"/>
    <col min="8194" max="8196" width="20.625" style="1" customWidth="true"/>
    <col min="8197" max="8447" width="6.875" style="1"/>
    <col min="8448" max="8448" width="14.5" style="1" customWidth="true"/>
    <col min="8449" max="8449" width="33.375" style="1" customWidth="true"/>
    <col min="8450" max="8452" width="20.625" style="1" customWidth="true"/>
    <col min="8453" max="8703" width="6.875" style="1"/>
    <col min="8704" max="8704" width="14.5" style="1" customWidth="true"/>
    <col min="8705" max="8705" width="33.375" style="1" customWidth="true"/>
    <col min="8706" max="8708" width="20.625" style="1" customWidth="true"/>
    <col min="8709" max="8959" width="6.875" style="1"/>
    <col min="8960" max="8960" width="14.5" style="1" customWidth="true"/>
    <col min="8961" max="8961" width="33.375" style="1" customWidth="true"/>
    <col min="8962" max="8964" width="20.625" style="1" customWidth="true"/>
    <col min="8965" max="9215" width="6.875" style="1"/>
    <col min="9216" max="9216" width="14.5" style="1" customWidth="true"/>
    <col min="9217" max="9217" width="33.375" style="1" customWidth="true"/>
    <col min="9218" max="9220" width="20.625" style="1" customWidth="true"/>
    <col min="9221" max="9471" width="6.875" style="1"/>
    <col min="9472" max="9472" width="14.5" style="1" customWidth="true"/>
    <col min="9473" max="9473" width="33.375" style="1" customWidth="true"/>
    <col min="9474" max="9476" width="20.625" style="1" customWidth="true"/>
    <col min="9477" max="9727" width="6.875" style="1"/>
    <col min="9728" max="9728" width="14.5" style="1" customWidth="true"/>
    <col min="9729" max="9729" width="33.375" style="1" customWidth="true"/>
    <col min="9730" max="9732" width="20.625" style="1" customWidth="true"/>
    <col min="9733" max="9983" width="6.875" style="1"/>
    <col min="9984" max="9984" width="14.5" style="1" customWidth="true"/>
    <col min="9985" max="9985" width="33.375" style="1" customWidth="true"/>
    <col min="9986" max="9988" width="20.625" style="1" customWidth="true"/>
    <col min="9989" max="10239" width="6.875" style="1"/>
    <col min="10240" max="10240" width="14.5" style="1" customWidth="true"/>
    <col min="10241" max="10241" width="33.375" style="1" customWidth="true"/>
    <col min="10242" max="10244" width="20.625" style="1" customWidth="true"/>
    <col min="10245" max="10495" width="6.875" style="1"/>
    <col min="10496" max="10496" width="14.5" style="1" customWidth="true"/>
    <col min="10497" max="10497" width="33.375" style="1" customWidth="true"/>
    <col min="10498" max="10500" width="20.625" style="1" customWidth="true"/>
    <col min="10501" max="10751" width="6.875" style="1"/>
    <col min="10752" max="10752" width="14.5" style="1" customWidth="true"/>
    <col min="10753" max="10753" width="33.375" style="1" customWidth="true"/>
    <col min="10754" max="10756" width="20.625" style="1" customWidth="true"/>
    <col min="10757" max="11007" width="6.875" style="1"/>
    <col min="11008" max="11008" width="14.5" style="1" customWidth="true"/>
    <col min="11009" max="11009" width="33.375" style="1" customWidth="true"/>
    <col min="11010" max="11012" width="20.625" style="1" customWidth="true"/>
    <col min="11013" max="11263" width="6.875" style="1"/>
    <col min="11264" max="11264" width="14.5" style="1" customWidth="true"/>
    <col min="11265" max="11265" width="33.375" style="1" customWidth="true"/>
    <col min="11266" max="11268" width="20.625" style="1" customWidth="true"/>
    <col min="11269" max="11519" width="6.875" style="1"/>
    <col min="11520" max="11520" width="14.5" style="1" customWidth="true"/>
    <col min="11521" max="11521" width="33.375" style="1" customWidth="true"/>
    <col min="11522" max="11524" width="20.625" style="1" customWidth="true"/>
    <col min="11525" max="11775" width="6.875" style="1"/>
    <col min="11776" max="11776" width="14.5" style="1" customWidth="true"/>
    <col min="11777" max="11777" width="33.375" style="1" customWidth="true"/>
    <col min="11778" max="11780" width="20.625" style="1" customWidth="true"/>
    <col min="11781" max="12031" width="6.875" style="1"/>
    <col min="12032" max="12032" width="14.5" style="1" customWidth="true"/>
    <col min="12033" max="12033" width="33.375" style="1" customWidth="true"/>
    <col min="12034" max="12036" width="20.625" style="1" customWidth="true"/>
    <col min="12037" max="12287" width="6.875" style="1"/>
    <col min="12288" max="12288" width="14.5" style="1" customWidth="true"/>
    <col min="12289" max="12289" width="33.375" style="1" customWidth="true"/>
    <col min="12290" max="12292" width="20.625" style="1" customWidth="true"/>
    <col min="12293" max="12543" width="6.875" style="1"/>
    <col min="12544" max="12544" width="14.5" style="1" customWidth="true"/>
    <col min="12545" max="12545" width="33.375" style="1" customWidth="true"/>
    <col min="12546" max="12548" width="20.625" style="1" customWidth="true"/>
    <col min="12549" max="12799" width="6.875" style="1"/>
    <col min="12800" max="12800" width="14.5" style="1" customWidth="true"/>
    <col min="12801" max="12801" width="33.375" style="1" customWidth="true"/>
    <col min="12802" max="12804" width="20.625" style="1" customWidth="true"/>
    <col min="12805" max="13055" width="6.875" style="1"/>
    <col min="13056" max="13056" width="14.5" style="1" customWidth="true"/>
    <col min="13057" max="13057" width="33.375" style="1" customWidth="true"/>
    <col min="13058" max="13060" width="20.625" style="1" customWidth="true"/>
    <col min="13061" max="13311" width="6.875" style="1"/>
    <col min="13312" max="13312" width="14.5" style="1" customWidth="true"/>
    <col min="13313" max="13313" width="33.375" style="1" customWidth="true"/>
    <col min="13314" max="13316" width="20.625" style="1" customWidth="true"/>
    <col min="13317" max="13567" width="6.875" style="1"/>
    <col min="13568" max="13568" width="14.5" style="1" customWidth="true"/>
    <col min="13569" max="13569" width="33.375" style="1" customWidth="true"/>
    <col min="13570" max="13572" width="20.625" style="1" customWidth="true"/>
    <col min="13573" max="13823" width="6.875" style="1"/>
    <col min="13824" max="13824" width="14.5" style="1" customWidth="true"/>
    <col min="13825" max="13825" width="33.375" style="1" customWidth="true"/>
    <col min="13826" max="13828" width="20.625" style="1" customWidth="true"/>
    <col min="13829" max="14079" width="6.875" style="1"/>
    <col min="14080" max="14080" width="14.5" style="1" customWidth="true"/>
    <col min="14081" max="14081" width="33.375" style="1" customWidth="true"/>
    <col min="14082" max="14084" width="20.625" style="1" customWidth="true"/>
    <col min="14085" max="14335" width="6.875" style="1"/>
    <col min="14336" max="14336" width="14.5" style="1" customWidth="true"/>
    <col min="14337" max="14337" width="33.375" style="1" customWidth="true"/>
    <col min="14338" max="14340" width="20.625" style="1" customWidth="true"/>
    <col min="14341" max="14591" width="6.875" style="1"/>
    <col min="14592" max="14592" width="14.5" style="1" customWidth="true"/>
    <col min="14593" max="14593" width="33.375" style="1" customWidth="true"/>
    <col min="14594" max="14596" width="20.625" style="1" customWidth="true"/>
    <col min="14597" max="14847" width="6.875" style="1"/>
    <col min="14848" max="14848" width="14.5" style="1" customWidth="true"/>
    <col min="14849" max="14849" width="33.375" style="1" customWidth="true"/>
    <col min="14850" max="14852" width="20.625" style="1" customWidth="true"/>
    <col min="14853" max="15103" width="6.875" style="1"/>
    <col min="15104" max="15104" width="14.5" style="1" customWidth="true"/>
    <col min="15105" max="15105" width="33.375" style="1" customWidth="true"/>
    <col min="15106" max="15108" width="20.625" style="1" customWidth="true"/>
    <col min="15109" max="15359" width="6.875" style="1"/>
    <col min="15360" max="15360" width="14.5" style="1" customWidth="true"/>
    <col min="15361" max="15361" width="33.375" style="1" customWidth="true"/>
    <col min="15362" max="15364" width="20.625" style="1" customWidth="true"/>
    <col min="15365" max="15615" width="6.875" style="1"/>
    <col min="15616" max="15616" width="14.5" style="1" customWidth="true"/>
    <col min="15617" max="15617" width="33.375" style="1" customWidth="true"/>
    <col min="15618" max="15620" width="20.625" style="1" customWidth="true"/>
    <col min="15621" max="15871" width="6.875" style="1"/>
    <col min="15872" max="15872" width="14.5" style="1" customWidth="true"/>
    <col min="15873" max="15873" width="33.375" style="1" customWidth="true"/>
    <col min="15874" max="15876" width="20.625" style="1" customWidth="true"/>
    <col min="15877" max="16127" width="6.875" style="1"/>
    <col min="16128" max="16128" width="14.5" style="1" customWidth="true"/>
    <col min="16129" max="16129" width="33.375" style="1" customWidth="true"/>
    <col min="16130" max="16132" width="20.625" style="1" customWidth="true"/>
    <col min="16133" max="16384" width="6.875" style="1"/>
  </cols>
  <sheetData>
    <row r="1" customHeight="true" spans="1:5">
      <c r="A1" s="2" t="s">
        <v>140</v>
      </c>
      <c r="E1" s="108"/>
    </row>
    <row r="2" customHeight="true" spans="1:5">
      <c r="A2" s="103" t="s">
        <v>141</v>
      </c>
      <c r="B2" s="104"/>
      <c r="C2" s="104"/>
      <c r="D2" s="104"/>
      <c r="E2" s="104"/>
    </row>
    <row r="3" customHeight="true" spans="1:5">
      <c r="A3" s="104"/>
      <c r="B3" s="104"/>
      <c r="C3" s="104"/>
      <c r="D3" s="104"/>
      <c r="E3" s="104"/>
    </row>
    <row r="4" s="85" customFormat="true" customHeight="true" spans="1:5">
      <c r="A4" s="9"/>
      <c r="B4" s="8"/>
      <c r="C4" s="8"/>
      <c r="D4" s="8"/>
      <c r="E4" s="109" t="s">
        <v>2</v>
      </c>
    </row>
    <row r="5" s="85" customFormat="true" customHeight="true" spans="1:5">
      <c r="A5" s="46" t="s">
        <v>142</v>
      </c>
      <c r="B5" s="46"/>
      <c r="C5" s="46" t="s">
        <v>143</v>
      </c>
      <c r="D5" s="46"/>
      <c r="E5" s="46"/>
    </row>
    <row r="6" s="85" customFormat="true" customHeight="true" spans="1:5">
      <c r="A6" s="46" t="s">
        <v>31</v>
      </c>
      <c r="B6" s="46" t="s">
        <v>32</v>
      </c>
      <c r="C6" s="46" t="s">
        <v>7</v>
      </c>
      <c r="D6" s="46" t="s">
        <v>144</v>
      </c>
      <c r="E6" s="46" t="s">
        <v>145</v>
      </c>
    </row>
    <row r="7" s="85" customFormat="true" customHeight="true" spans="1:9">
      <c r="A7" s="14"/>
      <c r="B7" s="12" t="s">
        <v>7</v>
      </c>
      <c r="C7" s="105">
        <f>C8+C20+C40+C46</f>
        <v>14224.09</v>
      </c>
      <c r="D7" s="105">
        <f>D8+D20+D40+D46</f>
        <v>13482.83</v>
      </c>
      <c r="E7" s="105">
        <f>E8+E20+E40+E46</f>
        <v>741.26</v>
      </c>
      <c r="I7" s="70"/>
    </row>
    <row r="8" s="85" customFormat="true" customHeight="true" spans="1:18">
      <c r="A8" s="15" t="s">
        <v>146</v>
      </c>
      <c r="B8" s="15" t="s">
        <v>147</v>
      </c>
      <c r="C8" s="105">
        <f>SUM(C9:C19)</f>
        <v>12636.85</v>
      </c>
      <c r="D8" s="105">
        <f>SUM(D9:D19)</f>
        <v>12636.85</v>
      </c>
      <c r="E8" s="105">
        <f>SUM(E9:E19)</f>
        <v>0</v>
      </c>
      <c r="F8" s="110"/>
      <c r="G8" s="110"/>
      <c r="H8" s="110"/>
      <c r="I8" s="110"/>
      <c r="J8" s="102"/>
      <c r="K8" s="102"/>
      <c r="L8" s="102"/>
      <c r="M8" s="102"/>
      <c r="N8" s="102"/>
      <c r="O8" s="102"/>
      <c r="P8" s="102"/>
      <c r="Q8" s="102"/>
      <c r="R8" s="102"/>
    </row>
    <row r="9" s="85" customFormat="true" customHeight="true" spans="1:18">
      <c r="A9" s="15" t="s">
        <v>148</v>
      </c>
      <c r="B9" s="15" t="s">
        <v>149</v>
      </c>
      <c r="C9" s="105">
        <v>2823.51</v>
      </c>
      <c r="D9" s="105">
        <v>2823.51</v>
      </c>
      <c r="E9" s="105">
        <v>0</v>
      </c>
      <c r="F9" s="110"/>
      <c r="G9" s="110"/>
      <c r="H9" s="102"/>
      <c r="I9" s="102"/>
      <c r="J9" s="102"/>
      <c r="K9" s="102"/>
      <c r="L9" s="102"/>
      <c r="M9" s="102"/>
      <c r="N9" s="102"/>
      <c r="O9" s="102"/>
      <c r="P9" s="102"/>
      <c r="Q9" s="102"/>
      <c r="R9" s="102"/>
    </row>
    <row r="10" s="85" customFormat="true" customHeight="true" spans="1:18">
      <c r="A10" s="15" t="s">
        <v>150</v>
      </c>
      <c r="B10" s="15" t="s">
        <v>151</v>
      </c>
      <c r="C10" s="105">
        <f t="shared" ref="C10:C45" si="0">SUM(D10:E10)</f>
        <v>389.63</v>
      </c>
      <c r="D10" s="105">
        <v>389.63</v>
      </c>
      <c r="E10" s="105">
        <v>0</v>
      </c>
      <c r="F10" s="102"/>
      <c r="G10" s="102"/>
      <c r="H10" s="110"/>
      <c r="I10" s="102"/>
      <c r="J10" s="102"/>
      <c r="K10" s="102"/>
      <c r="L10" s="102"/>
      <c r="M10" s="102"/>
      <c r="N10" s="102"/>
      <c r="O10" s="102"/>
      <c r="P10" s="102"/>
      <c r="Q10" s="102"/>
      <c r="R10" s="102"/>
    </row>
    <row r="11" s="85" customFormat="true" customHeight="true" spans="1:18">
      <c r="A11" s="15" t="s">
        <v>152</v>
      </c>
      <c r="B11" s="15" t="s">
        <v>153</v>
      </c>
      <c r="C11" s="105">
        <f t="shared" si="0"/>
        <v>31.13</v>
      </c>
      <c r="D11" s="105">
        <v>31.13</v>
      </c>
      <c r="E11" s="105">
        <v>0</v>
      </c>
      <c r="F11" s="110"/>
      <c r="G11" s="110"/>
      <c r="H11" s="102"/>
      <c r="I11" s="102"/>
      <c r="J11" s="102"/>
      <c r="K11" s="102"/>
      <c r="L11" s="102"/>
      <c r="M11" s="102"/>
      <c r="N11" s="102"/>
      <c r="O11" s="102"/>
      <c r="P11" s="102"/>
      <c r="Q11" s="102"/>
      <c r="R11" s="102"/>
    </row>
    <row r="12" s="102" customFormat="true" customHeight="true" spans="1:7">
      <c r="A12" s="15" t="s">
        <v>154</v>
      </c>
      <c r="B12" s="15" t="s">
        <v>155</v>
      </c>
      <c r="C12" s="105">
        <f t="shared" si="0"/>
        <v>2894.47</v>
      </c>
      <c r="D12" s="105">
        <v>2894.47</v>
      </c>
      <c r="E12" s="105">
        <v>0</v>
      </c>
      <c r="F12" s="110"/>
      <c r="G12" s="110"/>
    </row>
    <row r="13" s="102" customFormat="true" customHeight="true" spans="1:7">
      <c r="A13" s="106" t="s">
        <v>156</v>
      </c>
      <c r="B13" s="15" t="s">
        <v>157</v>
      </c>
      <c r="C13" s="105">
        <v>1166.27</v>
      </c>
      <c r="D13" s="105">
        <v>1166.27</v>
      </c>
      <c r="E13" s="105"/>
      <c r="F13" s="110"/>
      <c r="G13" s="110"/>
    </row>
    <row r="14" s="102" customFormat="true" customHeight="true" spans="1:7">
      <c r="A14" s="106" t="s">
        <v>158</v>
      </c>
      <c r="B14" s="15" t="s">
        <v>159</v>
      </c>
      <c r="C14" s="105">
        <v>466.75</v>
      </c>
      <c r="D14" s="105">
        <v>466.75</v>
      </c>
      <c r="E14" s="105"/>
      <c r="F14" s="110"/>
      <c r="G14" s="110"/>
    </row>
    <row r="15" s="102" customFormat="true" customHeight="true" spans="1:7">
      <c r="A15" s="106" t="s">
        <v>160</v>
      </c>
      <c r="B15" s="15" t="s">
        <v>161</v>
      </c>
      <c r="C15" s="105">
        <v>498.35</v>
      </c>
      <c r="D15" s="105">
        <v>498.35</v>
      </c>
      <c r="E15" s="105"/>
      <c r="F15" s="110"/>
      <c r="G15" s="110"/>
    </row>
    <row r="16" s="102" customFormat="true" customHeight="true" spans="1:7">
      <c r="A16" s="106" t="s">
        <v>162</v>
      </c>
      <c r="B16" s="15" t="s">
        <v>163</v>
      </c>
      <c r="C16" s="105">
        <v>158.92</v>
      </c>
      <c r="D16" s="105">
        <v>158.92</v>
      </c>
      <c r="E16" s="105"/>
      <c r="F16" s="110"/>
      <c r="G16" s="110"/>
    </row>
    <row r="17" s="102" customFormat="true" customHeight="true" spans="1:7">
      <c r="A17" s="106" t="s">
        <v>164</v>
      </c>
      <c r="B17" s="15" t="s">
        <v>138</v>
      </c>
      <c r="C17" s="105">
        <v>1095.84</v>
      </c>
      <c r="D17" s="105">
        <v>1095.84</v>
      </c>
      <c r="E17" s="105"/>
      <c r="F17" s="110"/>
      <c r="G17" s="110"/>
    </row>
    <row r="18" s="102" customFormat="true" customHeight="true" spans="1:7">
      <c r="A18" s="106" t="s">
        <v>165</v>
      </c>
      <c r="B18" s="15" t="s">
        <v>166</v>
      </c>
      <c r="C18" s="105">
        <v>138.54</v>
      </c>
      <c r="D18" s="105">
        <v>138.54</v>
      </c>
      <c r="E18" s="105"/>
      <c r="F18" s="110"/>
      <c r="G18" s="110"/>
    </row>
    <row r="19" s="102" customFormat="true" customHeight="true" spans="1:7">
      <c r="A19" s="15" t="s">
        <v>167</v>
      </c>
      <c r="B19" s="15" t="s">
        <v>168</v>
      </c>
      <c r="C19" s="105">
        <f>SUM(D19:E19)</f>
        <v>2973.44</v>
      </c>
      <c r="D19" s="105">
        <v>2973.44</v>
      </c>
      <c r="E19" s="105">
        <v>0</v>
      </c>
      <c r="F19" s="110"/>
      <c r="G19" s="110"/>
    </row>
    <row r="20" s="102" customFormat="true" customHeight="true" spans="1:18">
      <c r="A20" s="15" t="s">
        <v>169</v>
      </c>
      <c r="B20" s="15" t="s">
        <v>170</v>
      </c>
      <c r="C20" s="105">
        <f>SUM(C21:C39)</f>
        <v>736.56</v>
      </c>
      <c r="D20" s="105">
        <f>SUM(D21:D39)</f>
        <v>0</v>
      </c>
      <c r="E20" s="105">
        <f>SUM(E21:E39)</f>
        <v>736.56</v>
      </c>
      <c r="F20" s="70"/>
      <c r="G20" s="85"/>
      <c r="H20" s="85"/>
      <c r="I20" s="85"/>
      <c r="J20" s="70"/>
      <c r="K20" s="85"/>
      <c r="L20" s="85"/>
      <c r="M20" s="85"/>
      <c r="N20" s="85"/>
      <c r="O20" s="85"/>
      <c r="P20" s="85"/>
      <c r="Q20" s="85"/>
      <c r="R20" s="85"/>
    </row>
    <row r="21" s="102" customFormat="true" customHeight="true" spans="1:18">
      <c r="A21" s="15" t="s">
        <v>171</v>
      </c>
      <c r="B21" s="15" t="s">
        <v>172</v>
      </c>
      <c r="C21" s="105">
        <f t="shared" ref="C21:C35" si="1">SUM(D21:E21)</f>
        <v>35.42</v>
      </c>
      <c r="D21" s="105">
        <v>0</v>
      </c>
      <c r="E21" s="105">
        <v>35.42</v>
      </c>
      <c r="F21" s="85"/>
      <c r="G21" s="70"/>
      <c r="H21" s="85"/>
      <c r="I21" s="85"/>
      <c r="J21" s="85"/>
      <c r="K21" s="85"/>
      <c r="L21" s="85"/>
      <c r="M21" s="85"/>
      <c r="N21" s="85"/>
      <c r="O21" s="85"/>
      <c r="P21" s="85"/>
      <c r="Q21" s="85"/>
      <c r="R21" s="85"/>
    </row>
    <row r="22" s="102" customFormat="true" customHeight="true" spans="1:18">
      <c r="A22" s="15" t="s">
        <v>173</v>
      </c>
      <c r="B22" s="15" t="s">
        <v>174</v>
      </c>
      <c r="C22" s="105">
        <f t="shared" si="1"/>
        <v>14.59</v>
      </c>
      <c r="D22" s="105">
        <v>0</v>
      </c>
      <c r="E22" s="105">
        <v>14.59</v>
      </c>
      <c r="F22" s="85"/>
      <c r="G22" s="70"/>
      <c r="H22" s="85"/>
      <c r="I22" s="85"/>
      <c r="J22" s="85"/>
      <c r="K22" s="85"/>
      <c r="L22" s="85"/>
      <c r="M22" s="85"/>
      <c r="N22" s="85"/>
      <c r="O22" s="85"/>
      <c r="P22" s="85"/>
      <c r="Q22" s="85"/>
      <c r="R22" s="85"/>
    </row>
    <row r="23" s="102" customFormat="true" customHeight="true" spans="1:18">
      <c r="A23" s="15" t="s">
        <v>175</v>
      </c>
      <c r="B23" s="15" t="s">
        <v>176</v>
      </c>
      <c r="C23" s="105">
        <f t="shared" si="1"/>
        <v>12.87</v>
      </c>
      <c r="D23" s="105">
        <v>0</v>
      </c>
      <c r="E23" s="105">
        <v>12.87</v>
      </c>
      <c r="F23" s="70"/>
      <c r="G23" s="70"/>
      <c r="H23" s="85"/>
      <c r="I23" s="85"/>
      <c r="J23" s="85"/>
      <c r="K23" s="85"/>
      <c r="L23" s="85"/>
      <c r="M23" s="85"/>
      <c r="N23" s="85"/>
      <c r="O23" s="85"/>
      <c r="P23" s="85"/>
      <c r="Q23" s="85"/>
      <c r="R23" s="85"/>
    </row>
    <row r="24" customHeight="true" spans="1:18">
      <c r="A24" s="15" t="s">
        <v>177</v>
      </c>
      <c r="B24" s="15" t="s">
        <v>178</v>
      </c>
      <c r="C24" s="105">
        <f t="shared" si="1"/>
        <v>31.76</v>
      </c>
      <c r="D24" s="105">
        <v>0</v>
      </c>
      <c r="E24" s="105">
        <v>31.76</v>
      </c>
      <c r="F24" s="85"/>
      <c r="G24" s="85"/>
      <c r="H24" s="85"/>
      <c r="I24" s="70"/>
      <c r="J24" s="85"/>
      <c r="K24" s="85"/>
      <c r="L24" s="85"/>
      <c r="M24" s="85"/>
      <c r="N24" s="85"/>
      <c r="O24" s="85"/>
      <c r="P24" s="85"/>
      <c r="Q24" s="85"/>
      <c r="R24" s="85"/>
    </row>
    <row r="25" customHeight="true" spans="1:5">
      <c r="A25" s="15" t="s">
        <v>179</v>
      </c>
      <c r="B25" s="15" t="s">
        <v>180</v>
      </c>
      <c r="C25" s="105">
        <f t="shared" si="1"/>
        <v>36.49</v>
      </c>
      <c r="D25" s="105">
        <v>0</v>
      </c>
      <c r="E25" s="105">
        <v>36.49</v>
      </c>
    </row>
    <row r="26" customHeight="true" spans="1:18">
      <c r="A26" s="15" t="s">
        <v>181</v>
      </c>
      <c r="B26" s="15" t="s">
        <v>182</v>
      </c>
      <c r="C26" s="105">
        <f t="shared" si="1"/>
        <v>6.16</v>
      </c>
      <c r="D26" s="105">
        <v>0</v>
      </c>
      <c r="E26" s="105">
        <v>6.16</v>
      </c>
      <c r="F26" s="70"/>
      <c r="G26" s="85"/>
      <c r="H26" s="85"/>
      <c r="I26" s="85"/>
      <c r="J26" s="70"/>
      <c r="K26" s="85"/>
      <c r="L26" s="85"/>
      <c r="M26" s="85"/>
      <c r="N26" s="85"/>
      <c r="O26" s="85"/>
      <c r="P26" s="85"/>
      <c r="Q26" s="85"/>
      <c r="R26" s="85"/>
    </row>
    <row r="27" customHeight="true" spans="1:5">
      <c r="A27" s="15" t="s">
        <v>183</v>
      </c>
      <c r="B27" s="15" t="s">
        <v>184</v>
      </c>
      <c r="C27" s="105">
        <f t="shared" si="1"/>
        <v>107.61</v>
      </c>
      <c r="D27" s="105">
        <v>0</v>
      </c>
      <c r="E27" s="105">
        <v>107.61</v>
      </c>
    </row>
    <row r="28" customHeight="true" spans="1:18">
      <c r="A28" s="15" t="s">
        <v>185</v>
      </c>
      <c r="B28" s="15" t="s">
        <v>186</v>
      </c>
      <c r="C28" s="105">
        <f t="shared" si="1"/>
        <v>24.36</v>
      </c>
      <c r="D28" s="105">
        <v>0</v>
      </c>
      <c r="E28" s="105">
        <v>24.36</v>
      </c>
      <c r="F28" s="110"/>
      <c r="G28" s="102"/>
      <c r="H28" s="102"/>
      <c r="I28" s="102"/>
      <c r="J28" s="102"/>
      <c r="K28" s="102"/>
      <c r="L28" s="102"/>
      <c r="M28" s="102"/>
      <c r="N28" s="102"/>
      <c r="O28" s="102"/>
      <c r="P28" s="102"/>
      <c r="Q28" s="102"/>
      <c r="R28" s="102"/>
    </row>
    <row r="29" customHeight="true" spans="1:18">
      <c r="A29" s="15" t="s">
        <v>187</v>
      </c>
      <c r="B29" s="15" t="s">
        <v>188</v>
      </c>
      <c r="C29" s="105">
        <f t="shared" si="1"/>
        <v>47.9</v>
      </c>
      <c r="D29" s="105">
        <v>0</v>
      </c>
      <c r="E29" s="105">
        <v>47.9</v>
      </c>
      <c r="F29" s="110"/>
      <c r="G29" s="102"/>
      <c r="H29" s="102"/>
      <c r="I29" s="102"/>
      <c r="J29" s="102"/>
      <c r="K29" s="102"/>
      <c r="L29" s="102"/>
      <c r="M29" s="102"/>
      <c r="N29" s="102"/>
      <c r="O29" s="110"/>
      <c r="P29" s="102"/>
      <c r="Q29" s="102"/>
      <c r="R29" s="102"/>
    </row>
    <row r="30" customHeight="true" spans="1:18">
      <c r="A30" s="15" t="s">
        <v>189</v>
      </c>
      <c r="B30" s="15" t="s">
        <v>190</v>
      </c>
      <c r="C30" s="105">
        <f t="shared" si="1"/>
        <v>16.32</v>
      </c>
      <c r="D30" s="105">
        <v>0</v>
      </c>
      <c r="E30" s="105">
        <v>16.32</v>
      </c>
      <c r="F30" s="110"/>
      <c r="G30" s="110"/>
      <c r="H30" s="102"/>
      <c r="I30" s="102"/>
      <c r="J30" s="110"/>
      <c r="K30" s="102"/>
      <c r="L30" s="102"/>
      <c r="M30" s="102"/>
      <c r="N30" s="102"/>
      <c r="O30" s="102"/>
      <c r="P30" s="102"/>
      <c r="Q30" s="102"/>
      <c r="R30" s="102"/>
    </row>
    <row r="31" customHeight="true" spans="1:5">
      <c r="A31" s="15" t="s">
        <v>191</v>
      </c>
      <c r="B31" s="15" t="s">
        <v>192</v>
      </c>
      <c r="C31" s="105">
        <f t="shared" si="1"/>
        <v>71.42</v>
      </c>
      <c r="D31" s="105">
        <v>0</v>
      </c>
      <c r="E31" s="105">
        <v>71.42</v>
      </c>
    </row>
    <row r="32" customHeight="true" spans="1:5">
      <c r="A32" s="15" t="s">
        <v>193</v>
      </c>
      <c r="B32" s="15" t="s">
        <v>194</v>
      </c>
      <c r="C32" s="105">
        <f t="shared" si="1"/>
        <v>28.72</v>
      </c>
      <c r="D32" s="105">
        <v>0</v>
      </c>
      <c r="E32" s="105">
        <v>28.72</v>
      </c>
    </row>
    <row r="33" customHeight="true" spans="1:5">
      <c r="A33" s="15" t="s">
        <v>195</v>
      </c>
      <c r="B33" s="15" t="s">
        <v>196</v>
      </c>
      <c r="C33" s="105">
        <f t="shared" si="1"/>
        <v>19.8</v>
      </c>
      <c r="D33" s="105">
        <v>0</v>
      </c>
      <c r="E33" s="105">
        <v>19.8</v>
      </c>
    </row>
    <row r="34" customHeight="true" spans="1:5">
      <c r="A34" s="15" t="s">
        <v>197</v>
      </c>
      <c r="B34" s="15" t="s">
        <v>198</v>
      </c>
      <c r="C34" s="105">
        <f t="shared" si="1"/>
        <v>28.71</v>
      </c>
      <c r="D34" s="105">
        <v>0</v>
      </c>
      <c r="E34" s="105">
        <v>28.71</v>
      </c>
    </row>
    <row r="35" customHeight="true" spans="1:5">
      <c r="A35" s="15" t="s">
        <v>199</v>
      </c>
      <c r="B35" s="15" t="s">
        <v>200</v>
      </c>
      <c r="C35" s="105">
        <f t="shared" si="1"/>
        <v>78.62</v>
      </c>
      <c r="D35" s="105">
        <v>0</v>
      </c>
      <c r="E35" s="105">
        <v>78.62</v>
      </c>
    </row>
    <row r="36" customHeight="true" spans="1:5">
      <c r="A36" s="15" t="s">
        <v>201</v>
      </c>
      <c r="B36" s="15" t="s">
        <v>202</v>
      </c>
      <c r="C36" s="105">
        <v>73.46</v>
      </c>
      <c r="D36" s="105">
        <v>0</v>
      </c>
      <c r="E36" s="105">
        <v>73.46</v>
      </c>
    </row>
    <row r="37" customHeight="true" spans="1:5">
      <c r="A37" s="15" t="s">
        <v>203</v>
      </c>
      <c r="B37" s="15" t="s">
        <v>204</v>
      </c>
      <c r="C37" s="105">
        <f>SUM(D37:E37)</f>
        <v>49.59</v>
      </c>
      <c r="D37" s="105">
        <v>0</v>
      </c>
      <c r="E37" s="105">
        <v>49.59</v>
      </c>
    </row>
    <row r="38" customHeight="true" spans="1:5">
      <c r="A38" s="15" t="s">
        <v>205</v>
      </c>
      <c r="B38" s="15" t="s">
        <v>206</v>
      </c>
      <c r="C38" s="105">
        <f>SUM(D38:E38)</f>
        <v>43.74</v>
      </c>
      <c r="D38" s="105">
        <v>0</v>
      </c>
      <c r="E38" s="105">
        <v>43.74</v>
      </c>
    </row>
    <row r="39" customHeight="true" spans="1:5">
      <c r="A39" s="15" t="s">
        <v>207</v>
      </c>
      <c r="B39" s="15" t="s">
        <v>208</v>
      </c>
      <c r="C39" s="105">
        <v>9.02</v>
      </c>
      <c r="D39" s="105">
        <v>0</v>
      </c>
      <c r="E39" s="105">
        <v>9.02</v>
      </c>
    </row>
    <row r="40" customHeight="true" spans="1:5">
      <c r="A40" s="15" t="s">
        <v>209</v>
      </c>
      <c r="B40" s="15" t="s">
        <v>210</v>
      </c>
      <c r="C40" s="105">
        <v>845.98</v>
      </c>
      <c r="D40" s="105">
        <v>845.98</v>
      </c>
      <c r="E40" s="105">
        <f>SUM(E41:E45)</f>
        <v>0</v>
      </c>
    </row>
    <row r="41" customHeight="true" spans="1:5">
      <c r="A41" s="15" t="s">
        <v>211</v>
      </c>
      <c r="B41" s="15" t="s">
        <v>212</v>
      </c>
      <c r="C41" s="105">
        <f>SUM(D41:E41)</f>
        <v>12.77</v>
      </c>
      <c r="D41" s="105">
        <v>12.77</v>
      </c>
      <c r="E41" s="105">
        <v>0</v>
      </c>
    </row>
    <row r="42" customHeight="true" spans="1:5">
      <c r="A42" s="15" t="s">
        <v>213</v>
      </c>
      <c r="B42" s="15" t="s">
        <v>214</v>
      </c>
      <c r="C42" s="105">
        <f>SUM(D42:E42)</f>
        <v>13.09</v>
      </c>
      <c r="D42" s="105">
        <v>13.09</v>
      </c>
      <c r="E42" s="105">
        <v>0</v>
      </c>
    </row>
    <row r="43" customHeight="true" spans="1:5">
      <c r="A43" s="14" t="s">
        <v>215</v>
      </c>
      <c r="B43" s="15" t="s">
        <v>216</v>
      </c>
      <c r="C43" s="105">
        <v>93.03</v>
      </c>
      <c r="D43" s="105">
        <v>93.03</v>
      </c>
      <c r="E43" s="105"/>
    </row>
    <row r="44" customHeight="true" spans="1:5">
      <c r="A44" s="106" t="s">
        <v>217</v>
      </c>
      <c r="B44" s="15" t="s">
        <v>218</v>
      </c>
      <c r="C44" s="105">
        <f>SUM(D44:E44)</f>
        <v>0.8</v>
      </c>
      <c r="D44" s="105">
        <v>0.8</v>
      </c>
      <c r="E44" s="105">
        <v>0</v>
      </c>
    </row>
    <row r="45" customHeight="true" spans="1:5">
      <c r="A45" s="14" t="s">
        <v>219</v>
      </c>
      <c r="B45" s="15" t="s">
        <v>220</v>
      </c>
      <c r="C45" s="105">
        <f>SUM(D45:E45)</f>
        <v>726.29</v>
      </c>
      <c r="D45" s="105">
        <v>726.29</v>
      </c>
      <c r="E45" s="105">
        <v>0</v>
      </c>
    </row>
    <row r="46" customHeight="true" spans="1:5">
      <c r="A46" s="107">
        <v>310</v>
      </c>
      <c r="B46" s="15" t="s">
        <v>221</v>
      </c>
      <c r="C46" s="105">
        <v>4.7</v>
      </c>
      <c r="D46" s="105"/>
      <c r="E46" s="105">
        <v>4.7</v>
      </c>
    </row>
    <row r="47" customHeight="true" spans="1:5">
      <c r="A47" s="106" t="s">
        <v>222</v>
      </c>
      <c r="B47" s="15" t="s">
        <v>223</v>
      </c>
      <c r="C47" s="105">
        <v>4.7</v>
      </c>
      <c r="D47" s="105"/>
      <c r="E47" s="105">
        <v>4.7</v>
      </c>
    </row>
  </sheetData>
  <sortState ref="A8:S76">
    <sortCondition ref="A8:A76"/>
  </sortState>
  <mergeCells count="2">
    <mergeCell ref="A5:B5"/>
    <mergeCell ref="C5:E5"/>
  </mergeCells>
  <printOptions horizontalCentered="true"/>
  <pageMargins left="0.786805555555556" right="0.786805555555556" top="1.18055555555556" bottom="0.786805555555556"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4"/>
  <sheetViews>
    <sheetView showGridLines="0" showZeros="0" workbookViewId="0">
      <selection activeCell="E8" sqref="E8"/>
    </sheetView>
  </sheetViews>
  <sheetFormatPr defaultColWidth="6.875" defaultRowHeight="12.75" customHeight="true"/>
  <cols>
    <col min="1" max="1" width="10.5" style="1" customWidth="true"/>
    <col min="2" max="12" width="11.625" style="1" customWidth="true"/>
    <col min="13" max="256" width="6.875" style="1"/>
    <col min="257" max="268" width="11.625" style="1" customWidth="true"/>
    <col min="269" max="512" width="6.875" style="1"/>
    <col min="513" max="524" width="11.625" style="1" customWidth="true"/>
    <col min="525" max="768" width="6.875" style="1"/>
    <col min="769" max="780" width="11.625" style="1" customWidth="true"/>
    <col min="781" max="1024" width="6.875" style="1"/>
    <col min="1025" max="1036" width="11.625" style="1" customWidth="true"/>
    <col min="1037" max="1280" width="6.875" style="1"/>
    <col min="1281" max="1292" width="11.625" style="1" customWidth="true"/>
    <col min="1293" max="1536" width="6.875" style="1"/>
    <col min="1537" max="1548" width="11.625" style="1" customWidth="true"/>
    <col min="1549" max="1792" width="6.875" style="1"/>
    <col min="1793" max="1804" width="11.625" style="1" customWidth="true"/>
    <col min="1805" max="2048" width="6.875" style="1"/>
    <col min="2049" max="2060" width="11.625" style="1" customWidth="true"/>
    <col min="2061" max="2304" width="6.875" style="1"/>
    <col min="2305" max="2316" width="11.625" style="1" customWidth="true"/>
    <col min="2317" max="2560" width="6.875" style="1"/>
    <col min="2561" max="2572" width="11.625" style="1" customWidth="true"/>
    <col min="2573" max="2816" width="6.875" style="1"/>
    <col min="2817" max="2828" width="11.625" style="1" customWidth="true"/>
    <col min="2829" max="3072" width="6.875" style="1"/>
    <col min="3073" max="3084" width="11.625" style="1" customWidth="true"/>
    <col min="3085" max="3328" width="6.875" style="1"/>
    <col min="3329" max="3340" width="11.625" style="1" customWidth="true"/>
    <col min="3341" max="3584" width="6.875" style="1"/>
    <col min="3585" max="3596" width="11.625" style="1" customWidth="true"/>
    <col min="3597" max="3840" width="6.875" style="1"/>
    <col min="3841" max="3852" width="11.625" style="1" customWidth="true"/>
    <col min="3853" max="4096" width="6.875" style="1"/>
    <col min="4097" max="4108" width="11.625" style="1" customWidth="true"/>
    <col min="4109" max="4352" width="6.875" style="1"/>
    <col min="4353" max="4364" width="11.625" style="1" customWidth="true"/>
    <col min="4365" max="4608" width="6.875" style="1"/>
    <col min="4609" max="4620" width="11.625" style="1" customWidth="true"/>
    <col min="4621" max="4864" width="6.875" style="1"/>
    <col min="4865" max="4876" width="11.625" style="1" customWidth="true"/>
    <col min="4877" max="5120" width="6.875" style="1"/>
    <col min="5121" max="5132" width="11.625" style="1" customWidth="true"/>
    <col min="5133" max="5376" width="6.875" style="1"/>
    <col min="5377" max="5388" width="11.625" style="1" customWidth="true"/>
    <col min="5389" max="5632" width="6.875" style="1"/>
    <col min="5633" max="5644" width="11.625" style="1" customWidth="true"/>
    <col min="5645" max="5888" width="6.875" style="1"/>
    <col min="5889" max="5900" width="11.625" style="1" customWidth="true"/>
    <col min="5901" max="6144" width="6.875" style="1"/>
    <col min="6145" max="6156" width="11.625" style="1" customWidth="true"/>
    <col min="6157" max="6400" width="6.875" style="1"/>
    <col min="6401" max="6412" width="11.625" style="1" customWidth="true"/>
    <col min="6413" max="6656" width="6.875" style="1"/>
    <col min="6657" max="6668" width="11.625" style="1" customWidth="true"/>
    <col min="6669" max="6912" width="6.875" style="1"/>
    <col min="6913" max="6924" width="11.625" style="1" customWidth="true"/>
    <col min="6925" max="7168" width="6.875" style="1"/>
    <col min="7169" max="7180" width="11.625" style="1" customWidth="true"/>
    <col min="7181" max="7424" width="6.875" style="1"/>
    <col min="7425" max="7436" width="11.625" style="1" customWidth="true"/>
    <col min="7437" max="7680" width="6.875" style="1"/>
    <col min="7681" max="7692" width="11.625" style="1" customWidth="true"/>
    <col min="7693" max="7936" width="6.875" style="1"/>
    <col min="7937" max="7948" width="11.625" style="1" customWidth="true"/>
    <col min="7949" max="8192" width="6.875" style="1"/>
    <col min="8193" max="8204" width="11.625" style="1" customWidth="true"/>
    <col min="8205" max="8448" width="6.875" style="1"/>
    <col min="8449" max="8460" width="11.625" style="1" customWidth="true"/>
    <col min="8461" max="8704" width="6.875" style="1"/>
    <col min="8705" max="8716" width="11.625" style="1" customWidth="true"/>
    <col min="8717" max="8960" width="6.875" style="1"/>
    <col min="8961" max="8972" width="11.625" style="1" customWidth="true"/>
    <col min="8973" max="9216" width="6.875" style="1"/>
    <col min="9217" max="9228" width="11.625" style="1" customWidth="true"/>
    <col min="9229" max="9472" width="6.875" style="1"/>
    <col min="9473" max="9484" width="11.625" style="1" customWidth="true"/>
    <col min="9485" max="9728" width="6.875" style="1"/>
    <col min="9729" max="9740" width="11.625" style="1" customWidth="true"/>
    <col min="9741" max="9984" width="6.875" style="1"/>
    <col min="9985" max="9996" width="11.625" style="1" customWidth="true"/>
    <col min="9997" max="10240" width="6.875" style="1"/>
    <col min="10241" max="10252" width="11.625" style="1" customWidth="true"/>
    <col min="10253" max="10496" width="6.875" style="1"/>
    <col min="10497" max="10508" width="11.625" style="1" customWidth="true"/>
    <col min="10509" max="10752" width="6.875" style="1"/>
    <col min="10753" max="10764" width="11.625" style="1" customWidth="true"/>
    <col min="10765" max="11008" width="6.875" style="1"/>
    <col min="11009" max="11020" width="11.625" style="1" customWidth="true"/>
    <col min="11021" max="11264" width="6.875" style="1"/>
    <col min="11265" max="11276" width="11.625" style="1" customWidth="true"/>
    <col min="11277" max="11520" width="6.875" style="1"/>
    <col min="11521" max="11532" width="11.625" style="1" customWidth="true"/>
    <col min="11533" max="11776" width="6.875" style="1"/>
    <col min="11777" max="11788" width="11.625" style="1" customWidth="true"/>
    <col min="11789" max="12032" width="6.875" style="1"/>
    <col min="12033" max="12044" width="11.625" style="1" customWidth="true"/>
    <col min="12045" max="12288" width="6.875" style="1"/>
    <col min="12289" max="12300" width="11.625" style="1" customWidth="true"/>
    <col min="12301" max="12544" width="6.875" style="1"/>
    <col min="12545" max="12556" width="11.625" style="1" customWidth="true"/>
    <col min="12557" max="12800" width="6.875" style="1"/>
    <col min="12801" max="12812" width="11.625" style="1" customWidth="true"/>
    <col min="12813" max="13056" width="6.875" style="1"/>
    <col min="13057" max="13068" width="11.625" style="1" customWidth="true"/>
    <col min="13069" max="13312" width="6.875" style="1"/>
    <col min="13313" max="13324" width="11.625" style="1" customWidth="true"/>
    <col min="13325" max="13568" width="6.875" style="1"/>
    <col min="13569" max="13580" width="11.625" style="1" customWidth="true"/>
    <col min="13581" max="13824" width="6.875" style="1"/>
    <col min="13825" max="13836" width="11.625" style="1" customWidth="true"/>
    <col min="13837" max="14080" width="6.875" style="1"/>
    <col min="14081" max="14092" width="11.625" style="1" customWidth="true"/>
    <col min="14093" max="14336" width="6.875" style="1"/>
    <col min="14337" max="14348" width="11.625" style="1" customWidth="true"/>
    <col min="14349" max="14592" width="6.875" style="1"/>
    <col min="14593" max="14604" width="11.625" style="1" customWidth="true"/>
    <col min="14605" max="14848" width="6.875" style="1"/>
    <col min="14849" max="14860" width="11.625" style="1" customWidth="true"/>
    <col min="14861" max="15104" width="6.875" style="1"/>
    <col min="15105" max="15116" width="11.625" style="1" customWidth="true"/>
    <col min="15117" max="15360" width="6.875" style="1"/>
    <col min="15361" max="15372" width="11.625" style="1" customWidth="true"/>
    <col min="15373" max="15616" width="6.875" style="1"/>
    <col min="15617" max="15628" width="11.625" style="1" customWidth="true"/>
    <col min="15629" max="15872" width="6.875" style="1"/>
    <col min="15873" max="15884" width="11.625" style="1" customWidth="true"/>
    <col min="15885" max="16128" width="6.875" style="1"/>
    <col min="16129" max="16140" width="11.625" style="1" customWidth="true"/>
    <col min="16141" max="16384" width="6.875" style="1"/>
  </cols>
  <sheetData>
    <row r="1" ht="20.1" customHeight="true" spans="1:12">
      <c r="A1" s="2" t="s">
        <v>224</v>
      </c>
      <c r="L1" s="97"/>
    </row>
    <row r="2" ht="27" spans="1:12">
      <c r="A2" s="71" t="s">
        <v>225</v>
      </c>
      <c r="B2" s="72"/>
      <c r="C2" s="72"/>
      <c r="D2" s="72"/>
      <c r="E2" s="72"/>
      <c r="F2" s="72"/>
      <c r="G2" s="72"/>
      <c r="H2" s="72"/>
      <c r="I2" s="72"/>
      <c r="J2" s="72"/>
      <c r="K2" s="72"/>
      <c r="L2" s="72"/>
    </row>
    <row r="3" ht="20.1" customHeight="true" spans="1:12">
      <c r="A3" s="84"/>
      <c r="B3" s="72"/>
      <c r="C3" s="72"/>
      <c r="D3" s="72"/>
      <c r="E3" s="72"/>
      <c r="F3" s="72"/>
      <c r="G3" s="72"/>
      <c r="H3" s="72"/>
      <c r="I3" s="72"/>
      <c r="J3" s="72"/>
      <c r="K3" s="72"/>
      <c r="L3" s="72"/>
    </row>
    <row r="4" ht="30.75" customHeight="true" spans="1:12">
      <c r="A4" s="85"/>
      <c r="B4" s="85"/>
      <c r="C4" s="85"/>
      <c r="D4" s="85"/>
      <c r="E4" s="85"/>
      <c r="F4" s="85"/>
      <c r="G4" s="85"/>
      <c r="H4" s="85"/>
      <c r="I4" s="85"/>
      <c r="J4" s="85"/>
      <c r="K4" s="85"/>
      <c r="L4" s="20" t="s">
        <v>2</v>
      </c>
    </row>
    <row r="5" ht="33.75" customHeight="true" spans="1:12">
      <c r="A5" s="46" t="s">
        <v>29</v>
      </c>
      <c r="B5" s="46"/>
      <c r="C5" s="46"/>
      <c r="D5" s="46"/>
      <c r="E5" s="46"/>
      <c r="F5" s="91"/>
      <c r="G5" s="46" t="s">
        <v>30</v>
      </c>
      <c r="H5" s="46"/>
      <c r="I5" s="46"/>
      <c r="J5" s="46"/>
      <c r="K5" s="46"/>
      <c r="L5" s="46"/>
    </row>
    <row r="6" ht="26.25" customHeight="true" spans="1:12">
      <c r="A6" s="47" t="s">
        <v>7</v>
      </c>
      <c r="B6" s="86" t="s">
        <v>226</v>
      </c>
      <c r="C6" s="47" t="s">
        <v>227</v>
      </c>
      <c r="D6" s="47"/>
      <c r="E6" s="47"/>
      <c r="F6" s="92" t="s">
        <v>228</v>
      </c>
      <c r="G6" s="93" t="s">
        <v>7</v>
      </c>
      <c r="H6" s="94" t="s">
        <v>226</v>
      </c>
      <c r="I6" s="47" t="s">
        <v>227</v>
      </c>
      <c r="J6" s="47"/>
      <c r="K6" s="98"/>
      <c r="L6" s="47" t="s">
        <v>228</v>
      </c>
    </row>
    <row r="7" ht="39.75" customHeight="true" spans="1:12">
      <c r="A7" s="87"/>
      <c r="B7" s="11"/>
      <c r="C7" s="88" t="s">
        <v>33</v>
      </c>
      <c r="D7" s="89" t="s">
        <v>229</v>
      </c>
      <c r="E7" s="89" t="s">
        <v>230</v>
      </c>
      <c r="F7" s="87"/>
      <c r="G7" s="95"/>
      <c r="H7" s="11"/>
      <c r="I7" s="99" t="s">
        <v>33</v>
      </c>
      <c r="J7" s="89" t="s">
        <v>229</v>
      </c>
      <c r="K7" s="100" t="s">
        <v>230</v>
      </c>
      <c r="L7" s="87"/>
    </row>
    <row r="8" ht="20.1" customHeight="true" spans="1:12">
      <c r="A8" s="90">
        <f>C8+F8</f>
        <v>85.6</v>
      </c>
      <c r="B8" s="25"/>
      <c r="C8" s="75">
        <v>55.59</v>
      </c>
      <c r="D8" s="90"/>
      <c r="E8" s="75">
        <v>55.59</v>
      </c>
      <c r="F8" s="75">
        <v>30.01</v>
      </c>
      <c r="G8" s="96">
        <f>I8+L8</f>
        <v>78.31</v>
      </c>
      <c r="H8" s="21"/>
      <c r="I8" s="96">
        <v>49.59</v>
      </c>
      <c r="J8" s="101"/>
      <c r="K8" s="96">
        <v>49.59</v>
      </c>
      <c r="L8" s="21">
        <v>28.72</v>
      </c>
    </row>
    <row r="9" ht="22.5" customHeight="true" spans="2:12">
      <c r="B9" s="3"/>
      <c r="G9" s="3"/>
      <c r="H9" s="3"/>
      <c r="I9" s="3"/>
      <c r="J9" s="3"/>
      <c r="K9" s="3"/>
      <c r="L9" s="3"/>
    </row>
    <row r="10" customHeight="true" spans="7:12">
      <c r="G10" s="3"/>
      <c r="H10" s="3"/>
      <c r="I10" s="3"/>
      <c r="J10" s="3"/>
      <c r="K10" s="3"/>
      <c r="L10" s="3"/>
    </row>
    <row r="11" customHeight="true" spans="7:12">
      <c r="G11" s="3"/>
      <c r="H11" s="3"/>
      <c r="I11" s="3"/>
      <c r="J11" s="3"/>
      <c r="K11" s="3"/>
      <c r="L11" s="3"/>
    </row>
    <row r="12" customHeight="true" spans="7:12">
      <c r="G12" s="3"/>
      <c r="H12" s="3"/>
      <c r="I12" s="3"/>
      <c r="L12" s="3"/>
    </row>
    <row r="13" customHeight="true" spans="6:11">
      <c r="F13" s="3"/>
      <c r="G13" s="3"/>
      <c r="H13" s="3"/>
      <c r="I13" s="3"/>
      <c r="J13" s="3"/>
      <c r="K13" s="3"/>
    </row>
    <row r="14" customHeight="true"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1.18055555555556" bottom="0.984027777777778" header="0.511805555555556" footer="0.511805555555556"/>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5"/>
  <sheetViews>
    <sheetView showGridLines="0" showZeros="0" workbookViewId="0">
      <selection activeCell="B12" sqref="B12"/>
    </sheetView>
  </sheetViews>
  <sheetFormatPr defaultColWidth="6.875" defaultRowHeight="12.75" customHeight="true" outlineLevelCol="4"/>
  <cols>
    <col min="1" max="1" width="19.5" style="1" customWidth="true"/>
    <col min="2" max="2" width="52.5" style="1" customWidth="true"/>
    <col min="3" max="5" width="18.25" style="1" customWidth="true"/>
    <col min="6" max="256" width="6.875" style="1"/>
    <col min="257" max="257" width="19.5" style="1" customWidth="true"/>
    <col min="258" max="258" width="52.5" style="1" customWidth="true"/>
    <col min="259" max="261" width="18.25" style="1" customWidth="true"/>
    <col min="262" max="512" width="6.875" style="1"/>
    <col min="513" max="513" width="19.5" style="1" customWidth="true"/>
    <col min="514" max="514" width="52.5" style="1" customWidth="true"/>
    <col min="515" max="517" width="18.25" style="1" customWidth="true"/>
    <col min="518" max="768" width="6.875" style="1"/>
    <col min="769" max="769" width="19.5" style="1" customWidth="true"/>
    <col min="770" max="770" width="52.5" style="1" customWidth="true"/>
    <col min="771" max="773" width="18.25" style="1" customWidth="true"/>
    <col min="774" max="1024" width="6.875" style="1"/>
    <col min="1025" max="1025" width="19.5" style="1" customWidth="true"/>
    <col min="1026" max="1026" width="52.5" style="1" customWidth="true"/>
    <col min="1027" max="1029" width="18.25" style="1" customWidth="true"/>
    <col min="1030" max="1280" width="6.875" style="1"/>
    <col min="1281" max="1281" width="19.5" style="1" customWidth="true"/>
    <col min="1282" max="1282" width="52.5" style="1" customWidth="true"/>
    <col min="1283" max="1285" width="18.25" style="1" customWidth="true"/>
    <col min="1286" max="1536" width="6.875" style="1"/>
    <col min="1537" max="1537" width="19.5" style="1" customWidth="true"/>
    <col min="1538" max="1538" width="52.5" style="1" customWidth="true"/>
    <col min="1539" max="1541" width="18.25" style="1" customWidth="true"/>
    <col min="1542" max="1792" width="6.875" style="1"/>
    <col min="1793" max="1793" width="19.5" style="1" customWidth="true"/>
    <col min="1794" max="1794" width="52.5" style="1" customWidth="true"/>
    <col min="1795" max="1797" width="18.25" style="1" customWidth="true"/>
    <col min="1798" max="2048" width="6.875" style="1"/>
    <col min="2049" max="2049" width="19.5" style="1" customWidth="true"/>
    <col min="2050" max="2050" width="52.5" style="1" customWidth="true"/>
    <col min="2051" max="2053" width="18.25" style="1" customWidth="true"/>
    <col min="2054" max="2304" width="6.875" style="1"/>
    <col min="2305" max="2305" width="19.5" style="1" customWidth="true"/>
    <col min="2306" max="2306" width="52.5" style="1" customWidth="true"/>
    <col min="2307" max="2309" width="18.25" style="1" customWidth="true"/>
    <col min="2310" max="2560" width="6.875" style="1"/>
    <col min="2561" max="2561" width="19.5" style="1" customWidth="true"/>
    <col min="2562" max="2562" width="52.5" style="1" customWidth="true"/>
    <col min="2563" max="2565" width="18.25" style="1" customWidth="true"/>
    <col min="2566" max="2816" width="6.875" style="1"/>
    <col min="2817" max="2817" width="19.5" style="1" customWidth="true"/>
    <col min="2818" max="2818" width="52.5" style="1" customWidth="true"/>
    <col min="2819" max="2821" width="18.25" style="1" customWidth="true"/>
    <col min="2822" max="3072" width="6.875" style="1"/>
    <col min="3073" max="3073" width="19.5" style="1" customWidth="true"/>
    <col min="3074" max="3074" width="52.5" style="1" customWidth="true"/>
    <col min="3075" max="3077" width="18.25" style="1" customWidth="true"/>
    <col min="3078" max="3328" width="6.875" style="1"/>
    <col min="3329" max="3329" width="19.5" style="1" customWidth="true"/>
    <col min="3330" max="3330" width="52.5" style="1" customWidth="true"/>
    <col min="3331" max="3333" width="18.25" style="1" customWidth="true"/>
    <col min="3334" max="3584" width="6.875" style="1"/>
    <col min="3585" max="3585" width="19.5" style="1" customWidth="true"/>
    <col min="3586" max="3586" width="52.5" style="1" customWidth="true"/>
    <col min="3587" max="3589" width="18.25" style="1" customWidth="true"/>
    <col min="3590" max="3840" width="6.875" style="1"/>
    <col min="3841" max="3841" width="19.5" style="1" customWidth="true"/>
    <col min="3842" max="3842" width="52.5" style="1" customWidth="true"/>
    <col min="3843" max="3845" width="18.25" style="1" customWidth="true"/>
    <col min="3846" max="4096" width="6.875" style="1"/>
    <col min="4097" max="4097" width="19.5" style="1" customWidth="true"/>
    <col min="4098" max="4098" width="52.5" style="1" customWidth="true"/>
    <col min="4099" max="4101" width="18.25" style="1" customWidth="true"/>
    <col min="4102" max="4352" width="6.875" style="1"/>
    <col min="4353" max="4353" width="19.5" style="1" customWidth="true"/>
    <col min="4354" max="4354" width="52.5" style="1" customWidth="true"/>
    <col min="4355" max="4357" width="18.25" style="1" customWidth="true"/>
    <col min="4358" max="4608" width="6.875" style="1"/>
    <col min="4609" max="4609" width="19.5" style="1" customWidth="true"/>
    <col min="4610" max="4610" width="52.5" style="1" customWidth="true"/>
    <col min="4611" max="4613" width="18.25" style="1" customWidth="true"/>
    <col min="4614" max="4864" width="6.875" style="1"/>
    <col min="4865" max="4865" width="19.5" style="1" customWidth="true"/>
    <col min="4866" max="4866" width="52.5" style="1" customWidth="true"/>
    <col min="4867" max="4869" width="18.25" style="1" customWidth="true"/>
    <col min="4870" max="5120" width="6.875" style="1"/>
    <col min="5121" max="5121" width="19.5" style="1" customWidth="true"/>
    <col min="5122" max="5122" width="52.5" style="1" customWidth="true"/>
    <col min="5123" max="5125" width="18.25" style="1" customWidth="true"/>
    <col min="5126" max="5376" width="6.875" style="1"/>
    <col min="5377" max="5377" width="19.5" style="1" customWidth="true"/>
    <col min="5378" max="5378" width="52.5" style="1" customWidth="true"/>
    <col min="5379" max="5381" width="18.25" style="1" customWidth="true"/>
    <col min="5382" max="5632" width="6.875" style="1"/>
    <col min="5633" max="5633" width="19.5" style="1" customWidth="true"/>
    <col min="5634" max="5634" width="52.5" style="1" customWidth="true"/>
    <col min="5635" max="5637" width="18.25" style="1" customWidth="true"/>
    <col min="5638" max="5888" width="6.875" style="1"/>
    <col min="5889" max="5889" width="19.5" style="1" customWidth="true"/>
    <col min="5890" max="5890" width="52.5" style="1" customWidth="true"/>
    <col min="5891" max="5893" width="18.25" style="1" customWidth="true"/>
    <col min="5894" max="6144" width="6.875" style="1"/>
    <col min="6145" max="6145" width="19.5" style="1" customWidth="true"/>
    <col min="6146" max="6146" width="52.5" style="1" customWidth="true"/>
    <col min="6147" max="6149" width="18.25" style="1" customWidth="true"/>
    <col min="6150" max="6400" width="6.875" style="1"/>
    <col min="6401" max="6401" width="19.5" style="1" customWidth="true"/>
    <col min="6402" max="6402" width="52.5" style="1" customWidth="true"/>
    <col min="6403" max="6405" width="18.25" style="1" customWidth="true"/>
    <col min="6406" max="6656" width="6.875" style="1"/>
    <col min="6657" max="6657" width="19.5" style="1" customWidth="true"/>
    <col min="6658" max="6658" width="52.5" style="1" customWidth="true"/>
    <col min="6659" max="6661" width="18.25" style="1" customWidth="true"/>
    <col min="6662" max="6912" width="6.875" style="1"/>
    <col min="6913" max="6913" width="19.5" style="1" customWidth="true"/>
    <col min="6914" max="6914" width="52.5" style="1" customWidth="true"/>
    <col min="6915" max="6917" width="18.25" style="1" customWidth="true"/>
    <col min="6918" max="7168" width="6.875" style="1"/>
    <col min="7169" max="7169" width="19.5" style="1" customWidth="true"/>
    <col min="7170" max="7170" width="52.5" style="1" customWidth="true"/>
    <col min="7171" max="7173" width="18.25" style="1" customWidth="true"/>
    <col min="7174" max="7424" width="6.875" style="1"/>
    <col min="7425" max="7425" width="19.5" style="1" customWidth="true"/>
    <col min="7426" max="7426" width="52.5" style="1" customWidth="true"/>
    <col min="7427" max="7429" width="18.25" style="1" customWidth="true"/>
    <col min="7430" max="7680" width="6.875" style="1"/>
    <col min="7681" max="7681" width="19.5" style="1" customWidth="true"/>
    <col min="7682" max="7682" width="52.5" style="1" customWidth="true"/>
    <col min="7683" max="7685" width="18.25" style="1" customWidth="true"/>
    <col min="7686" max="7936" width="6.875" style="1"/>
    <col min="7937" max="7937" width="19.5" style="1" customWidth="true"/>
    <col min="7938" max="7938" width="52.5" style="1" customWidth="true"/>
    <col min="7939" max="7941" width="18.25" style="1" customWidth="true"/>
    <col min="7942" max="8192" width="6.875" style="1"/>
    <col min="8193" max="8193" width="19.5" style="1" customWidth="true"/>
    <col min="8194" max="8194" width="52.5" style="1" customWidth="true"/>
    <col min="8195" max="8197" width="18.25" style="1" customWidth="true"/>
    <col min="8198" max="8448" width="6.875" style="1"/>
    <col min="8449" max="8449" width="19.5" style="1" customWidth="true"/>
    <col min="8450" max="8450" width="52.5" style="1" customWidth="true"/>
    <col min="8451" max="8453" width="18.25" style="1" customWidth="true"/>
    <col min="8454" max="8704" width="6.875" style="1"/>
    <col min="8705" max="8705" width="19.5" style="1" customWidth="true"/>
    <col min="8706" max="8706" width="52.5" style="1" customWidth="true"/>
    <col min="8707" max="8709" width="18.25" style="1" customWidth="true"/>
    <col min="8710" max="8960" width="6.875" style="1"/>
    <col min="8961" max="8961" width="19.5" style="1" customWidth="true"/>
    <col min="8962" max="8962" width="52.5" style="1" customWidth="true"/>
    <col min="8963" max="8965" width="18.25" style="1" customWidth="true"/>
    <col min="8966" max="9216" width="6.875" style="1"/>
    <col min="9217" max="9217" width="19.5" style="1" customWidth="true"/>
    <col min="9218" max="9218" width="52.5" style="1" customWidth="true"/>
    <col min="9219" max="9221" width="18.25" style="1" customWidth="true"/>
    <col min="9222" max="9472" width="6.875" style="1"/>
    <col min="9473" max="9473" width="19.5" style="1" customWidth="true"/>
    <col min="9474" max="9474" width="52.5" style="1" customWidth="true"/>
    <col min="9475" max="9477" width="18.25" style="1" customWidth="true"/>
    <col min="9478" max="9728" width="6.875" style="1"/>
    <col min="9729" max="9729" width="19.5" style="1" customWidth="true"/>
    <col min="9730" max="9730" width="52.5" style="1" customWidth="true"/>
    <col min="9731" max="9733" width="18.25" style="1" customWidth="true"/>
    <col min="9734" max="9984" width="6.875" style="1"/>
    <col min="9985" max="9985" width="19.5" style="1" customWidth="true"/>
    <col min="9986" max="9986" width="52.5" style="1" customWidth="true"/>
    <col min="9987" max="9989" width="18.25" style="1" customWidth="true"/>
    <col min="9990" max="10240" width="6.875" style="1"/>
    <col min="10241" max="10241" width="19.5" style="1" customWidth="true"/>
    <col min="10242" max="10242" width="52.5" style="1" customWidth="true"/>
    <col min="10243" max="10245" width="18.25" style="1" customWidth="true"/>
    <col min="10246" max="10496" width="6.875" style="1"/>
    <col min="10497" max="10497" width="19.5" style="1" customWidth="true"/>
    <col min="10498" max="10498" width="52.5" style="1" customWidth="true"/>
    <col min="10499" max="10501" width="18.25" style="1" customWidth="true"/>
    <col min="10502" max="10752" width="6.875" style="1"/>
    <col min="10753" max="10753" width="19.5" style="1" customWidth="true"/>
    <col min="10754" max="10754" width="52.5" style="1" customWidth="true"/>
    <col min="10755" max="10757" width="18.25" style="1" customWidth="true"/>
    <col min="10758" max="11008" width="6.875" style="1"/>
    <col min="11009" max="11009" width="19.5" style="1" customWidth="true"/>
    <col min="11010" max="11010" width="52.5" style="1" customWidth="true"/>
    <col min="11011" max="11013" width="18.25" style="1" customWidth="true"/>
    <col min="11014" max="11264" width="6.875" style="1"/>
    <col min="11265" max="11265" width="19.5" style="1" customWidth="true"/>
    <col min="11266" max="11266" width="52.5" style="1" customWidth="true"/>
    <col min="11267" max="11269" width="18.25" style="1" customWidth="true"/>
    <col min="11270" max="11520" width="6.875" style="1"/>
    <col min="11521" max="11521" width="19.5" style="1" customWidth="true"/>
    <col min="11522" max="11522" width="52.5" style="1" customWidth="true"/>
    <col min="11523" max="11525" width="18.25" style="1" customWidth="true"/>
    <col min="11526" max="11776" width="6.875" style="1"/>
    <col min="11777" max="11777" width="19.5" style="1" customWidth="true"/>
    <col min="11778" max="11778" width="52.5" style="1" customWidth="true"/>
    <col min="11779" max="11781" width="18.25" style="1" customWidth="true"/>
    <col min="11782" max="12032" width="6.875" style="1"/>
    <col min="12033" max="12033" width="19.5" style="1" customWidth="true"/>
    <col min="12034" max="12034" width="52.5" style="1" customWidth="true"/>
    <col min="12035" max="12037" width="18.25" style="1" customWidth="true"/>
    <col min="12038" max="12288" width="6.875" style="1"/>
    <col min="12289" max="12289" width="19.5" style="1" customWidth="true"/>
    <col min="12290" max="12290" width="52.5" style="1" customWidth="true"/>
    <col min="12291" max="12293" width="18.25" style="1" customWidth="true"/>
    <col min="12294" max="12544" width="6.875" style="1"/>
    <col min="12545" max="12545" width="19.5" style="1" customWidth="true"/>
    <col min="12546" max="12546" width="52.5" style="1" customWidth="true"/>
    <col min="12547" max="12549" width="18.25" style="1" customWidth="true"/>
    <col min="12550" max="12800" width="6.875" style="1"/>
    <col min="12801" max="12801" width="19.5" style="1" customWidth="true"/>
    <col min="12802" max="12802" width="52.5" style="1" customWidth="true"/>
    <col min="12803" max="12805" width="18.25" style="1" customWidth="true"/>
    <col min="12806" max="13056" width="6.875" style="1"/>
    <col min="13057" max="13057" width="19.5" style="1" customWidth="true"/>
    <col min="13058" max="13058" width="52.5" style="1" customWidth="true"/>
    <col min="13059" max="13061" width="18.25" style="1" customWidth="true"/>
    <col min="13062" max="13312" width="6.875" style="1"/>
    <col min="13313" max="13313" width="19.5" style="1" customWidth="true"/>
    <col min="13314" max="13314" width="52.5" style="1" customWidth="true"/>
    <col min="13315" max="13317" width="18.25" style="1" customWidth="true"/>
    <col min="13318" max="13568" width="6.875" style="1"/>
    <col min="13569" max="13569" width="19.5" style="1" customWidth="true"/>
    <col min="13570" max="13570" width="52.5" style="1" customWidth="true"/>
    <col min="13571" max="13573" width="18.25" style="1" customWidth="true"/>
    <col min="13574" max="13824" width="6.875" style="1"/>
    <col min="13825" max="13825" width="19.5" style="1" customWidth="true"/>
    <col min="13826" max="13826" width="52.5" style="1" customWidth="true"/>
    <col min="13827" max="13829" width="18.25" style="1" customWidth="true"/>
    <col min="13830" max="14080" width="6.875" style="1"/>
    <col min="14081" max="14081" width="19.5" style="1" customWidth="true"/>
    <col min="14082" max="14082" width="52.5" style="1" customWidth="true"/>
    <col min="14083" max="14085" width="18.25" style="1" customWidth="true"/>
    <col min="14086" max="14336" width="6.875" style="1"/>
    <col min="14337" max="14337" width="19.5" style="1" customWidth="true"/>
    <col min="14338" max="14338" width="52.5" style="1" customWidth="true"/>
    <col min="14339" max="14341" width="18.25" style="1" customWidth="true"/>
    <col min="14342" max="14592" width="6.875" style="1"/>
    <col min="14593" max="14593" width="19.5" style="1" customWidth="true"/>
    <col min="14594" max="14594" width="52.5" style="1" customWidth="true"/>
    <col min="14595" max="14597" width="18.25" style="1" customWidth="true"/>
    <col min="14598" max="14848" width="6.875" style="1"/>
    <col min="14849" max="14849" width="19.5" style="1" customWidth="true"/>
    <col min="14850" max="14850" width="52.5" style="1" customWidth="true"/>
    <col min="14851" max="14853" width="18.25" style="1" customWidth="true"/>
    <col min="14854" max="15104" width="6.875" style="1"/>
    <col min="15105" max="15105" width="19.5" style="1" customWidth="true"/>
    <col min="15106" max="15106" width="52.5" style="1" customWidth="true"/>
    <col min="15107" max="15109" width="18.25" style="1" customWidth="true"/>
    <col min="15110" max="15360" width="6.875" style="1"/>
    <col min="15361" max="15361" width="19.5" style="1" customWidth="true"/>
    <col min="15362" max="15362" width="52.5" style="1" customWidth="true"/>
    <col min="15363" max="15365" width="18.25" style="1" customWidth="true"/>
    <col min="15366" max="15616" width="6.875" style="1"/>
    <col min="15617" max="15617" width="19.5" style="1" customWidth="true"/>
    <col min="15618" max="15618" width="52.5" style="1" customWidth="true"/>
    <col min="15619" max="15621" width="18.25" style="1" customWidth="true"/>
    <col min="15622" max="15872" width="6.875" style="1"/>
    <col min="15873" max="15873" width="19.5" style="1" customWidth="true"/>
    <col min="15874" max="15874" width="52.5" style="1" customWidth="true"/>
    <col min="15875" max="15877" width="18.25" style="1" customWidth="true"/>
    <col min="15878" max="16128" width="6.875" style="1"/>
    <col min="16129" max="16129" width="19.5" style="1" customWidth="true"/>
    <col min="16130" max="16130" width="52.5" style="1" customWidth="true"/>
    <col min="16131" max="16133" width="18.25" style="1" customWidth="true"/>
    <col min="16134" max="16384" width="6.875" style="1"/>
  </cols>
  <sheetData>
    <row r="1" ht="20.1" customHeight="true" spans="1:5">
      <c r="A1" s="2" t="s">
        <v>231</v>
      </c>
      <c r="E1" s="40"/>
    </row>
    <row r="2" ht="27" spans="1:5">
      <c r="A2" s="71" t="s">
        <v>232</v>
      </c>
      <c r="B2" s="72"/>
      <c r="C2" s="72"/>
      <c r="D2" s="72"/>
      <c r="E2" s="72"/>
    </row>
    <row r="3" ht="20.1" customHeight="true" spans="1:5">
      <c r="A3" s="72"/>
      <c r="B3" s="72"/>
      <c r="C3" s="72"/>
      <c r="D3" s="72"/>
      <c r="E3" s="72"/>
    </row>
    <row r="4" ht="30.75" customHeight="true" spans="1:5">
      <c r="A4" s="73"/>
      <c r="B4" s="74"/>
      <c r="C4" s="74"/>
      <c r="D4" s="74"/>
      <c r="E4" s="83" t="s">
        <v>2</v>
      </c>
    </row>
    <row r="5" ht="38.25" customHeight="true" spans="1:5">
      <c r="A5" s="46" t="s">
        <v>31</v>
      </c>
      <c r="B5" s="46" t="s">
        <v>32</v>
      </c>
      <c r="C5" s="46" t="s">
        <v>233</v>
      </c>
      <c r="D5" s="46"/>
      <c r="E5" s="46"/>
    </row>
    <row r="6" ht="33" customHeight="true" spans="1:5">
      <c r="A6" s="46"/>
      <c r="B6" s="46"/>
      <c r="C6" s="46" t="s">
        <v>7</v>
      </c>
      <c r="D6" s="46" t="s">
        <v>34</v>
      </c>
      <c r="E6" s="46" t="s">
        <v>35</v>
      </c>
    </row>
    <row r="7" ht="33" customHeight="true" spans="1:5">
      <c r="A7" s="75"/>
      <c r="B7" s="76" t="s">
        <v>7</v>
      </c>
      <c r="C7" s="77">
        <v>500</v>
      </c>
      <c r="D7" s="50"/>
      <c r="E7" s="77">
        <v>500</v>
      </c>
    </row>
    <row r="8" ht="33" customHeight="true" spans="1:5">
      <c r="A8" s="78" t="s">
        <v>234</v>
      </c>
      <c r="B8" s="79" t="s">
        <v>20</v>
      </c>
      <c r="C8" s="77">
        <v>500</v>
      </c>
      <c r="D8" s="77"/>
      <c r="E8" s="77">
        <v>500</v>
      </c>
    </row>
    <row r="9" ht="33" customHeight="true" spans="1:5">
      <c r="A9" s="80" t="s">
        <v>235</v>
      </c>
      <c r="B9" s="81" t="s">
        <v>236</v>
      </c>
      <c r="C9" s="77">
        <v>500</v>
      </c>
      <c r="D9" s="77"/>
      <c r="E9" s="77">
        <v>500</v>
      </c>
    </row>
    <row r="10" ht="33" customHeight="true" spans="1:5">
      <c r="A10" s="80" t="s">
        <v>237</v>
      </c>
      <c r="B10" s="82" t="s">
        <v>238</v>
      </c>
      <c r="C10" s="77">
        <v>500</v>
      </c>
      <c r="D10" s="77"/>
      <c r="E10" s="77">
        <v>500</v>
      </c>
    </row>
    <row r="11" customHeight="true" spans="1:5">
      <c r="A11" s="3"/>
      <c r="B11" s="3"/>
      <c r="C11" s="3"/>
      <c r="E11" s="3"/>
    </row>
    <row r="12" customHeight="true" spans="1:5">
      <c r="A12" s="3"/>
      <c r="B12" s="3"/>
      <c r="C12" s="3"/>
      <c r="D12" s="3"/>
      <c r="E12" s="3"/>
    </row>
    <row r="13" customHeight="true" spans="1:5">
      <c r="A13" s="3"/>
      <c r="B13" s="3"/>
      <c r="C13" s="3"/>
      <c r="E13" s="3"/>
    </row>
    <row r="14" customHeight="true" spans="1:5">
      <c r="A14" s="3"/>
      <c r="B14" s="3"/>
      <c r="D14" s="3"/>
      <c r="E14" s="3"/>
    </row>
    <row r="15" customHeight="true" spans="1:5">
      <c r="A15" s="3"/>
      <c r="E15" s="3"/>
    </row>
  </sheetData>
  <mergeCells count="3">
    <mergeCell ref="C5:E5"/>
    <mergeCell ref="A5:A6"/>
    <mergeCell ref="B5:B6"/>
  </mergeCells>
  <printOptions horizontalCentered="true"/>
  <pageMargins left="0" right="0" top="1.18055555555556" bottom="0.984027777777778"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3"/>
  <sheetViews>
    <sheetView showGridLines="0" showZeros="0" tabSelected="1" workbookViewId="0">
      <selection activeCell="A7" sqref="A7"/>
    </sheetView>
  </sheetViews>
  <sheetFormatPr defaultColWidth="6.875" defaultRowHeight="20.1" customHeight="true"/>
  <cols>
    <col min="1" max="4" width="34.5" style="1" customWidth="true"/>
    <col min="5" max="159" width="6.75" style="1" customWidth="true"/>
    <col min="160" max="256" width="6.875" style="1"/>
    <col min="257" max="260" width="34.5" style="1" customWidth="true"/>
    <col min="261" max="415" width="6.75" style="1" customWidth="true"/>
    <col min="416" max="512" width="6.875" style="1"/>
    <col min="513" max="516" width="34.5" style="1" customWidth="true"/>
    <col min="517" max="671" width="6.75" style="1" customWidth="true"/>
    <col min="672" max="768" width="6.875" style="1"/>
    <col min="769" max="772" width="34.5" style="1" customWidth="true"/>
    <col min="773" max="927" width="6.75" style="1" customWidth="true"/>
    <col min="928" max="1024" width="6.875" style="1"/>
    <col min="1025" max="1028" width="34.5" style="1" customWidth="true"/>
    <col min="1029" max="1183" width="6.75" style="1" customWidth="true"/>
    <col min="1184" max="1280" width="6.875" style="1"/>
    <col min="1281" max="1284" width="34.5" style="1" customWidth="true"/>
    <col min="1285" max="1439" width="6.75" style="1" customWidth="true"/>
    <col min="1440" max="1536" width="6.875" style="1"/>
    <col min="1537" max="1540" width="34.5" style="1" customWidth="true"/>
    <col min="1541" max="1695" width="6.75" style="1" customWidth="true"/>
    <col min="1696" max="1792" width="6.875" style="1"/>
    <col min="1793" max="1796" width="34.5" style="1" customWidth="true"/>
    <col min="1797" max="1951" width="6.75" style="1" customWidth="true"/>
    <col min="1952" max="2048" width="6.875" style="1"/>
    <col min="2049" max="2052" width="34.5" style="1" customWidth="true"/>
    <col min="2053" max="2207" width="6.75" style="1" customWidth="true"/>
    <col min="2208" max="2304" width="6.875" style="1"/>
    <col min="2305" max="2308" width="34.5" style="1" customWidth="true"/>
    <col min="2309" max="2463" width="6.75" style="1" customWidth="true"/>
    <col min="2464" max="2560" width="6.875" style="1"/>
    <col min="2561" max="2564" width="34.5" style="1" customWidth="true"/>
    <col min="2565" max="2719" width="6.75" style="1" customWidth="true"/>
    <col min="2720" max="2816" width="6.875" style="1"/>
    <col min="2817" max="2820" width="34.5" style="1" customWidth="true"/>
    <col min="2821" max="2975" width="6.75" style="1" customWidth="true"/>
    <col min="2976" max="3072" width="6.875" style="1"/>
    <col min="3073" max="3076" width="34.5" style="1" customWidth="true"/>
    <col min="3077" max="3231" width="6.75" style="1" customWidth="true"/>
    <col min="3232" max="3328" width="6.875" style="1"/>
    <col min="3329" max="3332" width="34.5" style="1" customWidth="true"/>
    <col min="3333" max="3487" width="6.75" style="1" customWidth="true"/>
    <col min="3488" max="3584" width="6.875" style="1"/>
    <col min="3585" max="3588" width="34.5" style="1" customWidth="true"/>
    <col min="3589" max="3743" width="6.75" style="1" customWidth="true"/>
    <col min="3744" max="3840" width="6.875" style="1"/>
    <col min="3841" max="3844" width="34.5" style="1" customWidth="true"/>
    <col min="3845" max="3999" width="6.75" style="1" customWidth="true"/>
    <col min="4000" max="4096" width="6.875" style="1"/>
    <col min="4097" max="4100" width="34.5" style="1" customWidth="true"/>
    <col min="4101" max="4255" width="6.75" style="1" customWidth="true"/>
    <col min="4256" max="4352" width="6.875" style="1"/>
    <col min="4353" max="4356" width="34.5" style="1" customWidth="true"/>
    <col min="4357" max="4511" width="6.75" style="1" customWidth="true"/>
    <col min="4512" max="4608" width="6.875" style="1"/>
    <col min="4609" max="4612" width="34.5" style="1" customWidth="true"/>
    <col min="4613" max="4767" width="6.75" style="1" customWidth="true"/>
    <col min="4768" max="4864" width="6.875" style="1"/>
    <col min="4865" max="4868" width="34.5" style="1" customWidth="true"/>
    <col min="4869" max="5023" width="6.75" style="1" customWidth="true"/>
    <col min="5024" max="5120" width="6.875" style="1"/>
    <col min="5121" max="5124" width="34.5" style="1" customWidth="true"/>
    <col min="5125" max="5279" width="6.75" style="1" customWidth="true"/>
    <col min="5280" max="5376" width="6.875" style="1"/>
    <col min="5377" max="5380" width="34.5" style="1" customWidth="true"/>
    <col min="5381" max="5535" width="6.75" style="1" customWidth="true"/>
    <col min="5536" max="5632" width="6.875" style="1"/>
    <col min="5633" max="5636" width="34.5" style="1" customWidth="true"/>
    <col min="5637" max="5791" width="6.75" style="1" customWidth="true"/>
    <col min="5792" max="5888" width="6.875" style="1"/>
    <col min="5889" max="5892" width="34.5" style="1" customWidth="true"/>
    <col min="5893" max="6047" width="6.75" style="1" customWidth="true"/>
    <col min="6048" max="6144" width="6.875" style="1"/>
    <col min="6145" max="6148" width="34.5" style="1" customWidth="true"/>
    <col min="6149" max="6303" width="6.75" style="1" customWidth="true"/>
    <col min="6304" max="6400" width="6.875" style="1"/>
    <col min="6401" max="6404" width="34.5" style="1" customWidth="true"/>
    <col min="6405" max="6559" width="6.75" style="1" customWidth="true"/>
    <col min="6560" max="6656" width="6.875" style="1"/>
    <col min="6657" max="6660" width="34.5" style="1" customWidth="true"/>
    <col min="6661" max="6815" width="6.75" style="1" customWidth="true"/>
    <col min="6816" max="6912" width="6.875" style="1"/>
    <col min="6913" max="6916" width="34.5" style="1" customWidth="true"/>
    <col min="6917" max="7071" width="6.75" style="1" customWidth="true"/>
    <col min="7072" max="7168" width="6.875" style="1"/>
    <col min="7169" max="7172" width="34.5" style="1" customWidth="true"/>
    <col min="7173" max="7327" width="6.75" style="1" customWidth="true"/>
    <col min="7328" max="7424" width="6.875" style="1"/>
    <col min="7425" max="7428" width="34.5" style="1" customWidth="true"/>
    <col min="7429" max="7583" width="6.75" style="1" customWidth="true"/>
    <col min="7584" max="7680" width="6.875" style="1"/>
    <col min="7681" max="7684" width="34.5" style="1" customWidth="true"/>
    <col min="7685" max="7839" width="6.75" style="1" customWidth="true"/>
    <col min="7840" max="7936" width="6.875" style="1"/>
    <col min="7937" max="7940" width="34.5" style="1" customWidth="true"/>
    <col min="7941" max="8095" width="6.75" style="1" customWidth="true"/>
    <col min="8096" max="8192" width="6.875" style="1"/>
    <col min="8193" max="8196" width="34.5" style="1" customWidth="true"/>
    <col min="8197" max="8351" width="6.75" style="1" customWidth="true"/>
    <col min="8352" max="8448" width="6.875" style="1"/>
    <col min="8449" max="8452" width="34.5" style="1" customWidth="true"/>
    <col min="8453" max="8607" width="6.75" style="1" customWidth="true"/>
    <col min="8608" max="8704" width="6.875" style="1"/>
    <col min="8705" max="8708" width="34.5" style="1" customWidth="true"/>
    <col min="8709" max="8863" width="6.75" style="1" customWidth="true"/>
    <col min="8864" max="8960" width="6.875" style="1"/>
    <col min="8961" max="8964" width="34.5" style="1" customWidth="true"/>
    <col min="8965" max="9119" width="6.75" style="1" customWidth="true"/>
    <col min="9120" max="9216" width="6.875" style="1"/>
    <col min="9217" max="9220" width="34.5" style="1" customWidth="true"/>
    <col min="9221" max="9375" width="6.75" style="1" customWidth="true"/>
    <col min="9376" max="9472" width="6.875" style="1"/>
    <col min="9473" max="9476" width="34.5" style="1" customWidth="true"/>
    <col min="9477" max="9631" width="6.75" style="1" customWidth="true"/>
    <col min="9632" max="9728" width="6.875" style="1"/>
    <col min="9729" max="9732" width="34.5" style="1" customWidth="true"/>
    <col min="9733" max="9887" width="6.75" style="1" customWidth="true"/>
    <col min="9888" max="9984" width="6.875" style="1"/>
    <col min="9985" max="9988" width="34.5" style="1" customWidth="true"/>
    <col min="9989" max="10143" width="6.75" style="1" customWidth="true"/>
    <col min="10144" max="10240" width="6.875" style="1"/>
    <col min="10241" max="10244" width="34.5" style="1" customWidth="true"/>
    <col min="10245" max="10399" width="6.75" style="1" customWidth="true"/>
    <col min="10400" max="10496" width="6.875" style="1"/>
    <col min="10497" max="10500" width="34.5" style="1" customWidth="true"/>
    <col min="10501" max="10655" width="6.75" style="1" customWidth="true"/>
    <col min="10656" max="10752" width="6.875" style="1"/>
    <col min="10753" max="10756" width="34.5" style="1" customWidth="true"/>
    <col min="10757" max="10911" width="6.75" style="1" customWidth="true"/>
    <col min="10912" max="11008" width="6.875" style="1"/>
    <col min="11009" max="11012" width="34.5" style="1" customWidth="true"/>
    <col min="11013" max="11167" width="6.75" style="1" customWidth="true"/>
    <col min="11168" max="11264" width="6.875" style="1"/>
    <col min="11265" max="11268" width="34.5" style="1" customWidth="true"/>
    <col min="11269" max="11423" width="6.75" style="1" customWidth="true"/>
    <col min="11424" max="11520" width="6.875" style="1"/>
    <col min="11521" max="11524" width="34.5" style="1" customWidth="true"/>
    <col min="11525" max="11679" width="6.75" style="1" customWidth="true"/>
    <col min="11680" max="11776" width="6.875" style="1"/>
    <col min="11777" max="11780" width="34.5" style="1" customWidth="true"/>
    <col min="11781" max="11935" width="6.75" style="1" customWidth="true"/>
    <col min="11936" max="12032" width="6.875" style="1"/>
    <col min="12033" max="12036" width="34.5" style="1" customWidth="true"/>
    <col min="12037" max="12191" width="6.75" style="1" customWidth="true"/>
    <col min="12192" max="12288" width="6.875" style="1"/>
    <col min="12289" max="12292" width="34.5" style="1" customWidth="true"/>
    <col min="12293" max="12447" width="6.75" style="1" customWidth="true"/>
    <col min="12448" max="12544" width="6.875" style="1"/>
    <col min="12545" max="12548" width="34.5" style="1" customWidth="true"/>
    <col min="12549" max="12703" width="6.75" style="1" customWidth="true"/>
    <col min="12704" max="12800" width="6.875" style="1"/>
    <col min="12801" max="12804" width="34.5" style="1" customWidth="true"/>
    <col min="12805" max="12959" width="6.75" style="1" customWidth="true"/>
    <col min="12960" max="13056" width="6.875" style="1"/>
    <col min="13057" max="13060" width="34.5" style="1" customWidth="true"/>
    <col min="13061" max="13215" width="6.75" style="1" customWidth="true"/>
    <col min="13216" max="13312" width="6.875" style="1"/>
    <col min="13313" max="13316" width="34.5" style="1" customWidth="true"/>
    <col min="13317" max="13471" width="6.75" style="1" customWidth="true"/>
    <col min="13472" max="13568" width="6.875" style="1"/>
    <col min="13569" max="13572" width="34.5" style="1" customWidth="true"/>
    <col min="13573" max="13727" width="6.75" style="1" customWidth="true"/>
    <col min="13728" max="13824" width="6.875" style="1"/>
    <col min="13825" max="13828" width="34.5" style="1" customWidth="true"/>
    <col min="13829" max="13983" width="6.75" style="1" customWidth="true"/>
    <col min="13984" max="14080" width="6.875" style="1"/>
    <col min="14081" max="14084" width="34.5" style="1" customWidth="true"/>
    <col min="14085" max="14239" width="6.75" style="1" customWidth="true"/>
    <col min="14240" max="14336" width="6.875" style="1"/>
    <col min="14337" max="14340" width="34.5" style="1" customWidth="true"/>
    <col min="14341" max="14495" width="6.75" style="1" customWidth="true"/>
    <col min="14496" max="14592" width="6.875" style="1"/>
    <col min="14593" max="14596" width="34.5" style="1" customWidth="true"/>
    <col min="14597" max="14751" width="6.75" style="1" customWidth="true"/>
    <col min="14752" max="14848" width="6.875" style="1"/>
    <col min="14849" max="14852" width="34.5" style="1" customWidth="true"/>
    <col min="14853" max="15007" width="6.75" style="1" customWidth="true"/>
    <col min="15008" max="15104" width="6.875" style="1"/>
    <col min="15105" max="15108" width="34.5" style="1" customWidth="true"/>
    <col min="15109" max="15263" width="6.75" style="1" customWidth="true"/>
    <col min="15264" max="15360" width="6.875" style="1"/>
    <col min="15361" max="15364" width="34.5" style="1" customWidth="true"/>
    <col min="15365" max="15519" width="6.75" style="1" customWidth="true"/>
    <col min="15520" max="15616" width="6.875" style="1"/>
    <col min="15617" max="15620" width="34.5" style="1" customWidth="true"/>
    <col min="15621" max="15775" width="6.75" style="1" customWidth="true"/>
    <col min="15776" max="15872" width="6.875" style="1"/>
    <col min="15873" max="15876" width="34.5" style="1" customWidth="true"/>
    <col min="15877" max="16031" width="6.75" style="1" customWidth="true"/>
    <col min="16032" max="16128" width="6.875" style="1"/>
    <col min="16129" max="16132" width="34.5" style="1" customWidth="true"/>
    <col min="16133" max="16287" width="6.75" style="1" customWidth="true"/>
    <col min="16288" max="16384" width="6.875" style="1"/>
  </cols>
  <sheetData>
    <row r="1" customHeight="true" spans="1:251">
      <c r="A1" s="2" t="s">
        <v>239</v>
      </c>
      <c r="B1" s="38"/>
      <c r="C1" s="39"/>
      <c r="D1" s="40"/>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row>
    <row r="2" ht="33.75" customHeight="true" spans="1:251">
      <c r="A2" s="41" t="s">
        <v>240</v>
      </c>
      <c r="B2" s="42"/>
      <c r="C2" s="43"/>
      <c r="D2" s="42"/>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row>
    <row r="3" ht="6" customHeight="true" spans="1:251">
      <c r="A3" s="42"/>
      <c r="B3" s="42"/>
      <c r="C3" s="43"/>
      <c r="D3" s="42"/>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row>
    <row r="4" ht="30.75" customHeight="true" spans="1:251">
      <c r="A4" s="9"/>
      <c r="B4" s="44"/>
      <c r="C4" s="45"/>
      <c r="D4" s="20" t="s">
        <v>2</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row>
    <row r="5" ht="24" customHeight="true" spans="1:251">
      <c r="A5" s="46" t="s">
        <v>3</v>
      </c>
      <c r="B5" s="46"/>
      <c r="C5" s="46" t="s">
        <v>4</v>
      </c>
      <c r="D5" s="46"/>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row>
    <row r="6" ht="32.25" customHeight="true" spans="1:251">
      <c r="A6" s="47" t="s">
        <v>5</v>
      </c>
      <c r="B6" s="48" t="s">
        <v>6</v>
      </c>
      <c r="C6" s="47" t="s">
        <v>5</v>
      </c>
      <c r="D6" s="47" t="s">
        <v>6</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row>
    <row r="7" ht="22.5" customHeight="true" spans="1:251">
      <c r="A7" s="49" t="s">
        <v>241</v>
      </c>
      <c r="B7" s="50">
        <v>26757.08</v>
      </c>
      <c r="C7" s="51" t="s">
        <v>14</v>
      </c>
      <c r="D7" s="52">
        <v>78.18</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row>
    <row r="8" ht="22.5" customHeight="true" spans="1:251">
      <c r="A8" s="53" t="s">
        <v>242</v>
      </c>
      <c r="B8" s="21">
        <v>500</v>
      </c>
      <c r="C8" s="54" t="s">
        <v>16</v>
      </c>
      <c r="D8" s="55">
        <v>5985.58</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row>
    <row r="9" ht="22.5" customHeight="true" spans="1:251">
      <c r="A9" s="56" t="s">
        <v>243</v>
      </c>
      <c r="B9" s="57"/>
      <c r="C9" s="54" t="s">
        <v>18</v>
      </c>
      <c r="D9" s="55">
        <v>112836.77</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row>
    <row r="10" ht="22.5" customHeight="true" spans="1:251">
      <c r="A10" s="58" t="s">
        <v>244</v>
      </c>
      <c r="B10" s="59">
        <v>88399.1</v>
      </c>
      <c r="C10" s="54" t="s">
        <v>20</v>
      </c>
      <c r="D10" s="55">
        <v>500</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row>
    <row r="11" ht="22.5" customHeight="true" spans="1:251">
      <c r="A11" s="58" t="s">
        <v>245</v>
      </c>
      <c r="B11" s="59"/>
      <c r="C11" s="54" t="s">
        <v>21</v>
      </c>
      <c r="D11" s="55">
        <v>1975.97</v>
      </c>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row>
    <row r="12" ht="22.5" customHeight="true" spans="1:251">
      <c r="A12" s="58" t="s">
        <v>246</v>
      </c>
      <c r="B12" s="21">
        <v>4384.3</v>
      </c>
      <c r="C12" s="60" t="s">
        <v>22</v>
      </c>
      <c r="D12" s="55"/>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row>
    <row r="13" ht="22.5" customHeight="true" spans="1:251">
      <c r="A13" s="61"/>
      <c r="B13" s="62"/>
      <c r="C13" s="63"/>
      <c r="D13" s="64"/>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row>
    <row r="14" ht="22.5" customHeight="true" spans="1:251">
      <c r="A14" s="65" t="s">
        <v>247</v>
      </c>
      <c r="B14" s="66">
        <f>SUM(B7:B12)</f>
        <v>120040.48</v>
      </c>
      <c r="C14" s="67" t="s">
        <v>248</v>
      </c>
      <c r="D14" s="64">
        <f>SUM(D7:D13)</f>
        <v>121376.5</v>
      </c>
      <c r="F14" s="3"/>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row>
    <row r="15" ht="22.5" customHeight="true" spans="1:251">
      <c r="A15" s="58" t="s">
        <v>249</v>
      </c>
      <c r="B15" s="66"/>
      <c r="C15" s="54" t="s">
        <v>250</v>
      </c>
      <c r="D15" s="64"/>
      <c r="E15" s="3"/>
      <c r="F15" s="3"/>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row>
    <row r="16" ht="22.5" customHeight="true" spans="1:251">
      <c r="A16" s="58" t="s">
        <v>251</v>
      </c>
      <c r="B16" s="21">
        <v>1336.02</v>
      </c>
      <c r="C16" s="60"/>
      <c r="D16" s="64"/>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row>
    <row r="17" ht="22.5" customHeight="true" spans="1:5">
      <c r="A17" s="68" t="s">
        <v>252</v>
      </c>
      <c r="B17" s="69">
        <f>SUM(B14:B16)</f>
        <v>121376.5</v>
      </c>
      <c r="C17" s="63" t="s">
        <v>253</v>
      </c>
      <c r="D17" s="64">
        <f>SUM(D14:D16)</f>
        <v>121376.5</v>
      </c>
      <c r="E17" s="3"/>
    </row>
    <row r="23" customHeight="true" spans="3:3">
      <c r="C23" s="3"/>
    </row>
  </sheetData>
  <mergeCells count="2">
    <mergeCell ref="A5:B5"/>
    <mergeCell ref="C5:D5"/>
  </mergeCells>
  <printOptions horizontalCentered="true"/>
  <pageMargins left="0" right="0" top="1.18055555555556"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62"/>
  <sheetViews>
    <sheetView showGridLines="0" showZeros="0" topLeftCell="B17" workbookViewId="0">
      <selection activeCell="C10" sqref="C10"/>
    </sheetView>
  </sheetViews>
  <sheetFormatPr defaultColWidth="6.875" defaultRowHeight="12.75" customHeight="true"/>
  <cols>
    <col min="1" max="1" width="10" style="1" customWidth="true"/>
    <col min="2" max="2" width="38.25" style="1" customWidth="true"/>
    <col min="3" max="3" width="12.625" style="1" customWidth="true"/>
    <col min="4" max="4" width="9.375" style="1" customWidth="true"/>
    <col min="5" max="5" width="11.75" style="1" customWidth="true"/>
    <col min="6" max="6" width="13.125" style="1" customWidth="true"/>
    <col min="7" max="7" width="13.875" style="1" customWidth="true"/>
    <col min="8" max="8" width="15.5" style="1" customWidth="true"/>
    <col min="9" max="9" width="13.625" style="1" customWidth="true"/>
    <col min="10" max="10" width="18.25" style="1" customWidth="true"/>
    <col min="11" max="11" width="10.125" style="1" customWidth="true"/>
    <col min="12" max="12" width="14.25" style="1" customWidth="true"/>
    <col min="13" max="256" width="6.875" style="1"/>
    <col min="257" max="257" width="9.25" style="1" customWidth="true"/>
    <col min="258" max="258" width="44.625" style="1" customWidth="true"/>
    <col min="259" max="268" width="12.625" style="1" customWidth="true"/>
    <col min="269" max="512" width="6.875" style="1"/>
    <col min="513" max="513" width="9.25" style="1" customWidth="true"/>
    <col min="514" max="514" width="44.625" style="1" customWidth="true"/>
    <col min="515" max="524" width="12.625" style="1" customWidth="true"/>
    <col min="525" max="768" width="6.875" style="1"/>
    <col min="769" max="769" width="9.25" style="1" customWidth="true"/>
    <col min="770" max="770" width="44.625" style="1" customWidth="true"/>
    <col min="771" max="780" width="12.625" style="1" customWidth="true"/>
    <col min="781" max="1024" width="6.875" style="1"/>
    <col min="1025" max="1025" width="9.25" style="1" customWidth="true"/>
    <col min="1026" max="1026" width="44.625" style="1" customWidth="true"/>
    <col min="1027" max="1036" width="12.625" style="1" customWidth="true"/>
    <col min="1037" max="1280" width="6.875" style="1"/>
    <col min="1281" max="1281" width="9.25" style="1" customWidth="true"/>
    <col min="1282" max="1282" width="44.625" style="1" customWidth="true"/>
    <col min="1283" max="1292" width="12.625" style="1" customWidth="true"/>
    <col min="1293" max="1536" width="6.875" style="1"/>
    <col min="1537" max="1537" width="9.25" style="1" customWidth="true"/>
    <col min="1538" max="1538" width="44.625" style="1" customWidth="true"/>
    <col min="1539" max="1548" width="12.625" style="1" customWidth="true"/>
    <col min="1549" max="1792" width="6.875" style="1"/>
    <col min="1793" max="1793" width="9.25" style="1" customWidth="true"/>
    <col min="1794" max="1794" width="44.625" style="1" customWidth="true"/>
    <col min="1795" max="1804" width="12.625" style="1" customWidth="true"/>
    <col min="1805" max="2048" width="6.875" style="1"/>
    <col min="2049" max="2049" width="9.25" style="1" customWidth="true"/>
    <col min="2050" max="2050" width="44.625" style="1" customWidth="true"/>
    <col min="2051" max="2060" width="12.625" style="1" customWidth="true"/>
    <col min="2061" max="2304" width="6.875" style="1"/>
    <col min="2305" max="2305" width="9.25" style="1" customWidth="true"/>
    <col min="2306" max="2306" width="44.625" style="1" customWidth="true"/>
    <col min="2307" max="2316" width="12.625" style="1" customWidth="true"/>
    <col min="2317" max="2560" width="6.875" style="1"/>
    <col min="2561" max="2561" width="9.25" style="1" customWidth="true"/>
    <col min="2562" max="2562" width="44.625" style="1" customWidth="true"/>
    <col min="2563" max="2572" width="12.625" style="1" customWidth="true"/>
    <col min="2573" max="2816" width="6.875" style="1"/>
    <col min="2817" max="2817" width="9.25" style="1" customWidth="true"/>
    <col min="2818" max="2818" width="44.625" style="1" customWidth="true"/>
    <col min="2819" max="2828" width="12.625" style="1" customWidth="true"/>
    <col min="2829" max="3072" width="6.875" style="1"/>
    <col min="3073" max="3073" width="9.25" style="1" customWidth="true"/>
    <col min="3074" max="3074" width="44.625" style="1" customWidth="true"/>
    <col min="3075" max="3084" width="12.625" style="1" customWidth="true"/>
    <col min="3085" max="3328" width="6.875" style="1"/>
    <col min="3329" max="3329" width="9.25" style="1" customWidth="true"/>
    <col min="3330" max="3330" width="44.625" style="1" customWidth="true"/>
    <col min="3331" max="3340" width="12.625" style="1" customWidth="true"/>
    <col min="3341" max="3584" width="6.875" style="1"/>
    <col min="3585" max="3585" width="9.25" style="1" customWidth="true"/>
    <col min="3586" max="3586" width="44.625" style="1" customWidth="true"/>
    <col min="3587" max="3596" width="12.625" style="1" customWidth="true"/>
    <col min="3597" max="3840" width="6.875" style="1"/>
    <col min="3841" max="3841" width="9.25" style="1" customWidth="true"/>
    <col min="3842" max="3842" width="44.625" style="1" customWidth="true"/>
    <col min="3843" max="3852" width="12.625" style="1" customWidth="true"/>
    <col min="3853" max="4096" width="6.875" style="1"/>
    <col min="4097" max="4097" width="9.25" style="1" customWidth="true"/>
    <col min="4098" max="4098" width="44.625" style="1" customWidth="true"/>
    <col min="4099" max="4108" width="12.625" style="1" customWidth="true"/>
    <col min="4109" max="4352" width="6.875" style="1"/>
    <col min="4353" max="4353" width="9.25" style="1" customWidth="true"/>
    <col min="4354" max="4354" width="44.625" style="1" customWidth="true"/>
    <col min="4355" max="4364" width="12.625" style="1" customWidth="true"/>
    <col min="4365" max="4608" width="6.875" style="1"/>
    <col min="4609" max="4609" width="9.25" style="1" customWidth="true"/>
    <col min="4610" max="4610" width="44.625" style="1" customWidth="true"/>
    <col min="4611" max="4620" width="12.625" style="1" customWidth="true"/>
    <col min="4621" max="4864" width="6.875" style="1"/>
    <col min="4865" max="4865" width="9.25" style="1" customWidth="true"/>
    <col min="4866" max="4866" width="44.625" style="1" customWidth="true"/>
    <col min="4867" max="4876" width="12.625" style="1" customWidth="true"/>
    <col min="4877" max="5120" width="6.875" style="1"/>
    <col min="5121" max="5121" width="9.25" style="1" customWidth="true"/>
    <col min="5122" max="5122" width="44.625" style="1" customWidth="true"/>
    <col min="5123" max="5132" width="12.625" style="1" customWidth="true"/>
    <col min="5133" max="5376" width="6.875" style="1"/>
    <col min="5377" max="5377" width="9.25" style="1" customWidth="true"/>
    <col min="5378" max="5378" width="44.625" style="1" customWidth="true"/>
    <col min="5379" max="5388" width="12.625" style="1" customWidth="true"/>
    <col min="5389" max="5632" width="6.875" style="1"/>
    <col min="5633" max="5633" width="9.25" style="1" customWidth="true"/>
    <col min="5634" max="5634" width="44.625" style="1" customWidth="true"/>
    <col min="5635" max="5644" width="12.625" style="1" customWidth="true"/>
    <col min="5645" max="5888" width="6.875" style="1"/>
    <col min="5889" max="5889" width="9.25" style="1" customWidth="true"/>
    <col min="5890" max="5890" width="44.625" style="1" customWidth="true"/>
    <col min="5891" max="5900" width="12.625" style="1" customWidth="true"/>
    <col min="5901" max="6144" width="6.875" style="1"/>
    <col min="6145" max="6145" width="9.25" style="1" customWidth="true"/>
    <col min="6146" max="6146" width="44.625" style="1" customWidth="true"/>
    <col min="6147" max="6156" width="12.625" style="1" customWidth="true"/>
    <col min="6157" max="6400" width="6.875" style="1"/>
    <col min="6401" max="6401" width="9.25" style="1" customWidth="true"/>
    <col min="6402" max="6402" width="44.625" style="1" customWidth="true"/>
    <col min="6403" max="6412" width="12.625" style="1" customWidth="true"/>
    <col min="6413" max="6656" width="6.875" style="1"/>
    <col min="6657" max="6657" width="9.25" style="1" customWidth="true"/>
    <col min="6658" max="6658" width="44.625" style="1" customWidth="true"/>
    <col min="6659" max="6668" width="12.625" style="1" customWidth="true"/>
    <col min="6669" max="6912" width="6.875" style="1"/>
    <col min="6913" max="6913" width="9.25" style="1" customWidth="true"/>
    <col min="6914" max="6914" width="44.625" style="1" customWidth="true"/>
    <col min="6915" max="6924" width="12.625" style="1" customWidth="true"/>
    <col min="6925" max="7168" width="6.875" style="1"/>
    <col min="7169" max="7169" width="9.25" style="1" customWidth="true"/>
    <col min="7170" max="7170" width="44.625" style="1" customWidth="true"/>
    <col min="7171" max="7180" width="12.625" style="1" customWidth="true"/>
    <col min="7181" max="7424" width="6.875" style="1"/>
    <col min="7425" max="7425" width="9.25" style="1" customWidth="true"/>
    <col min="7426" max="7426" width="44.625" style="1" customWidth="true"/>
    <col min="7427" max="7436" width="12.625" style="1" customWidth="true"/>
    <col min="7437" max="7680" width="6.875" style="1"/>
    <col min="7681" max="7681" width="9.25" style="1" customWidth="true"/>
    <col min="7682" max="7682" width="44.625" style="1" customWidth="true"/>
    <col min="7683" max="7692" width="12.625" style="1" customWidth="true"/>
    <col min="7693" max="7936" width="6.875" style="1"/>
    <col min="7937" max="7937" width="9.25" style="1" customWidth="true"/>
    <col min="7938" max="7938" width="44.625" style="1" customWidth="true"/>
    <col min="7939" max="7948" width="12.625" style="1" customWidth="true"/>
    <col min="7949" max="8192" width="6.875" style="1"/>
    <col min="8193" max="8193" width="9.25" style="1" customWidth="true"/>
    <col min="8194" max="8194" width="44.625" style="1" customWidth="true"/>
    <col min="8195" max="8204" width="12.625" style="1" customWidth="true"/>
    <col min="8205" max="8448" width="6.875" style="1"/>
    <col min="8449" max="8449" width="9.25" style="1" customWidth="true"/>
    <col min="8450" max="8450" width="44.625" style="1" customWidth="true"/>
    <col min="8451" max="8460" width="12.625" style="1" customWidth="true"/>
    <col min="8461" max="8704" width="6.875" style="1"/>
    <col min="8705" max="8705" width="9.25" style="1" customWidth="true"/>
    <col min="8706" max="8706" width="44.625" style="1" customWidth="true"/>
    <col min="8707" max="8716" width="12.625" style="1" customWidth="true"/>
    <col min="8717" max="8960" width="6.875" style="1"/>
    <col min="8961" max="8961" width="9.25" style="1" customWidth="true"/>
    <col min="8962" max="8962" width="44.625" style="1" customWidth="true"/>
    <col min="8963" max="8972" width="12.625" style="1" customWidth="true"/>
    <col min="8973" max="9216" width="6.875" style="1"/>
    <col min="9217" max="9217" width="9.25" style="1" customWidth="true"/>
    <col min="9218" max="9218" width="44.625" style="1" customWidth="true"/>
    <col min="9219" max="9228" width="12.625" style="1" customWidth="true"/>
    <col min="9229" max="9472" width="6.875" style="1"/>
    <col min="9473" max="9473" width="9.25" style="1" customWidth="true"/>
    <col min="9474" max="9474" width="44.625" style="1" customWidth="true"/>
    <col min="9475" max="9484" width="12.625" style="1" customWidth="true"/>
    <col min="9485" max="9728" width="6.875" style="1"/>
    <col min="9729" max="9729" width="9.25" style="1" customWidth="true"/>
    <col min="9730" max="9730" width="44.625" style="1" customWidth="true"/>
    <col min="9731" max="9740" width="12.625" style="1" customWidth="true"/>
    <col min="9741" max="9984" width="6.875" style="1"/>
    <col min="9985" max="9985" width="9.25" style="1" customWidth="true"/>
    <col min="9986" max="9986" width="44.625" style="1" customWidth="true"/>
    <col min="9987" max="9996" width="12.625" style="1" customWidth="true"/>
    <col min="9997" max="10240" width="6.875" style="1"/>
    <col min="10241" max="10241" width="9.25" style="1" customWidth="true"/>
    <col min="10242" max="10242" width="44.625" style="1" customWidth="true"/>
    <col min="10243" max="10252" width="12.625" style="1" customWidth="true"/>
    <col min="10253" max="10496" width="6.875" style="1"/>
    <col min="10497" max="10497" width="9.25" style="1" customWidth="true"/>
    <col min="10498" max="10498" width="44.625" style="1" customWidth="true"/>
    <col min="10499" max="10508" width="12.625" style="1" customWidth="true"/>
    <col min="10509" max="10752" width="6.875" style="1"/>
    <col min="10753" max="10753" width="9.25" style="1" customWidth="true"/>
    <col min="10754" max="10754" width="44.625" style="1" customWidth="true"/>
    <col min="10755" max="10764" width="12.625" style="1" customWidth="true"/>
    <col min="10765" max="11008" width="6.875" style="1"/>
    <col min="11009" max="11009" width="9.25" style="1" customWidth="true"/>
    <col min="11010" max="11010" width="44.625" style="1" customWidth="true"/>
    <col min="11011" max="11020" width="12.625" style="1" customWidth="true"/>
    <col min="11021" max="11264" width="6.875" style="1"/>
    <col min="11265" max="11265" width="9.25" style="1" customWidth="true"/>
    <col min="11266" max="11266" width="44.625" style="1" customWidth="true"/>
    <col min="11267" max="11276" width="12.625" style="1" customWidth="true"/>
    <col min="11277" max="11520" width="6.875" style="1"/>
    <col min="11521" max="11521" width="9.25" style="1" customWidth="true"/>
    <col min="11522" max="11522" width="44.625" style="1" customWidth="true"/>
    <col min="11523" max="11532" width="12.625" style="1" customWidth="true"/>
    <col min="11533" max="11776" width="6.875" style="1"/>
    <col min="11777" max="11777" width="9.25" style="1" customWidth="true"/>
    <col min="11778" max="11778" width="44.625" style="1" customWidth="true"/>
    <col min="11779" max="11788" width="12.625" style="1" customWidth="true"/>
    <col min="11789" max="12032" width="6.875" style="1"/>
    <col min="12033" max="12033" width="9.25" style="1" customWidth="true"/>
    <col min="12034" max="12034" width="44.625" style="1" customWidth="true"/>
    <col min="12035" max="12044" width="12.625" style="1" customWidth="true"/>
    <col min="12045" max="12288" width="6.875" style="1"/>
    <col min="12289" max="12289" width="9.25" style="1" customWidth="true"/>
    <col min="12290" max="12290" width="44.625" style="1" customWidth="true"/>
    <col min="12291" max="12300" width="12.625" style="1" customWidth="true"/>
    <col min="12301" max="12544" width="6.875" style="1"/>
    <col min="12545" max="12545" width="9.25" style="1" customWidth="true"/>
    <col min="12546" max="12546" width="44.625" style="1" customWidth="true"/>
    <col min="12547" max="12556" width="12.625" style="1" customWidth="true"/>
    <col min="12557" max="12800" width="6.875" style="1"/>
    <col min="12801" max="12801" width="9.25" style="1" customWidth="true"/>
    <col min="12802" max="12802" width="44.625" style="1" customWidth="true"/>
    <col min="12803" max="12812" width="12.625" style="1" customWidth="true"/>
    <col min="12813" max="13056" width="6.875" style="1"/>
    <col min="13057" max="13057" width="9.25" style="1" customWidth="true"/>
    <col min="13058" max="13058" width="44.625" style="1" customWidth="true"/>
    <col min="13059" max="13068" width="12.625" style="1" customWidth="true"/>
    <col min="13069" max="13312" width="6.875" style="1"/>
    <col min="13313" max="13313" width="9.25" style="1" customWidth="true"/>
    <col min="13314" max="13314" width="44.625" style="1" customWidth="true"/>
    <col min="13315" max="13324" width="12.625" style="1" customWidth="true"/>
    <col min="13325" max="13568" width="6.875" style="1"/>
    <col min="13569" max="13569" width="9.25" style="1" customWidth="true"/>
    <col min="13570" max="13570" width="44.625" style="1" customWidth="true"/>
    <col min="13571" max="13580" width="12.625" style="1" customWidth="true"/>
    <col min="13581" max="13824" width="6.875" style="1"/>
    <col min="13825" max="13825" width="9.25" style="1" customWidth="true"/>
    <col min="13826" max="13826" width="44.625" style="1" customWidth="true"/>
    <col min="13827" max="13836" width="12.625" style="1" customWidth="true"/>
    <col min="13837" max="14080" width="6.875" style="1"/>
    <col min="14081" max="14081" width="9.25" style="1" customWidth="true"/>
    <col min="14082" max="14082" width="44.625" style="1" customWidth="true"/>
    <col min="14083" max="14092" width="12.625" style="1" customWidth="true"/>
    <col min="14093" max="14336" width="6.875" style="1"/>
    <col min="14337" max="14337" width="9.25" style="1" customWidth="true"/>
    <col min="14338" max="14338" width="44.625" style="1" customWidth="true"/>
    <col min="14339" max="14348" width="12.625" style="1" customWidth="true"/>
    <col min="14349" max="14592" width="6.875" style="1"/>
    <col min="14593" max="14593" width="9.25" style="1" customWidth="true"/>
    <col min="14594" max="14594" width="44.625" style="1" customWidth="true"/>
    <col min="14595" max="14604" width="12.625" style="1" customWidth="true"/>
    <col min="14605" max="14848" width="6.875" style="1"/>
    <col min="14849" max="14849" width="9.25" style="1" customWidth="true"/>
    <col min="14850" max="14850" width="44.625" style="1" customWidth="true"/>
    <col min="14851" max="14860" width="12.625" style="1" customWidth="true"/>
    <col min="14861" max="15104" width="6.875" style="1"/>
    <col min="15105" max="15105" width="9.25" style="1" customWidth="true"/>
    <col min="15106" max="15106" width="44.625" style="1" customWidth="true"/>
    <col min="15107" max="15116" width="12.625" style="1" customWidth="true"/>
    <col min="15117" max="15360" width="6.875" style="1"/>
    <col min="15361" max="15361" width="9.25" style="1" customWidth="true"/>
    <col min="15362" max="15362" width="44.625" style="1" customWidth="true"/>
    <col min="15363" max="15372" width="12.625" style="1" customWidth="true"/>
    <col min="15373" max="15616" width="6.875" style="1"/>
    <col min="15617" max="15617" width="9.25" style="1" customWidth="true"/>
    <col min="15618" max="15618" width="44.625" style="1" customWidth="true"/>
    <col min="15619" max="15628" width="12.625" style="1" customWidth="true"/>
    <col min="15629" max="15872" width="6.875" style="1"/>
    <col min="15873" max="15873" width="9.25" style="1" customWidth="true"/>
    <col min="15874" max="15874" width="44.625" style="1" customWidth="true"/>
    <col min="15875" max="15884" width="12.625" style="1" customWidth="true"/>
    <col min="15885" max="16128" width="6.875" style="1"/>
    <col min="16129" max="16129" width="9.25" style="1" customWidth="true"/>
    <col min="16130" max="16130" width="44.625" style="1" customWidth="true"/>
    <col min="16131" max="16140" width="12.625" style="1" customWidth="true"/>
    <col min="16141" max="16384" width="6.875" style="1"/>
  </cols>
  <sheetData>
    <row r="1" ht="20.1" customHeight="true" spans="1:12">
      <c r="A1" s="2" t="s">
        <v>254</v>
      </c>
      <c r="L1" s="36"/>
    </row>
    <row r="2" ht="40.5" customHeight="true" spans="1:12">
      <c r="A2" s="4" t="s">
        <v>255</v>
      </c>
      <c r="B2" s="19"/>
      <c r="C2" s="19"/>
      <c r="D2" s="19"/>
      <c r="E2" s="19"/>
      <c r="F2" s="19"/>
      <c r="G2" s="19"/>
      <c r="H2" s="19"/>
      <c r="I2" s="19"/>
      <c r="J2" s="19"/>
      <c r="K2" s="19"/>
      <c r="L2" s="19"/>
    </row>
    <row r="3" ht="20.1" customHeight="true" spans="1:12">
      <c r="A3" s="27"/>
      <c r="B3" s="27"/>
      <c r="C3" s="27"/>
      <c r="D3" s="27"/>
      <c r="E3" s="27"/>
      <c r="F3" s="27"/>
      <c r="G3" s="27"/>
      <c r="H3" s="27"/>
      <c r="I3" s="27"/>
      <c r="J3" s="27"/>
      <c r="K3" s="27"/>
      <c r="L3" s="27"/>
    </row>
    <row r="4" ht="30.75" customHeight="true" spans="1:12">
      <c r="A4" s="28"/>
      <c r="B4" s="28"/>
      <c r="C4" s="28"/>
      <c r="D4" s="28"/>
      <c r="E4" s="28"/>
      <c r="F4" s="28"/>
      <c r="G4" s="28"/>
      <c r="H4" s="28"/>
      <c r="I4" s="28"/>
      <c r="J4" s="28"/>
      <c r="K4" s="28"/>
      <c r="L4" s="37" t="s">
        <v>2</v>
      </c>
    </row>
    <row r="5" ht="24" customHeight="true" spans="1:12">
      <c r="A5" s="29" t="s">
        <v>256</v>
      </c>
      <c r="B5" s="29"/>
      <c r="C5" s="30" t="s">
        <v>7</v>
      </c>
      <c r="D5" s="30" t="s">
        <v>251</v>
      </c>
      <c r="E5" s="30" t="s">
        <v>241</v>
      </c>
      <c r="F5" s="30" t="s">
        <v>242</v>
      </c>
      <c r="G5" s="30" t="s">
        <v>243</v>
      </c>
      <c r="H5" s="29" t="s">
        <v>244</v>
      </c>
      <c r="I5" s="29"/>
      <c r="J5" s="30" t="s">
        <v>245</v>
      </c>
      <c r="K5" s="30" t="s">
        <v>246</v>
      </c>
      <c r="L5" s="30" t="s">
        <v>249</v>
      </c>
    </row>
    <row r="6" ht="39" customHeight="true" spans="1:12">
      <c r="A6" s="31" t="s">
        <v>31</v>
      </c>
      <c r="B6" s="32" t="s">
        <v>32</v>
      </c>
      <c r="C6" s="30"/>
      <c r="D6" s="30"/>
      <c r="E6" s="30"/>
      <c r="F6" s="30"/>
      <c r="G6" s="30"/>
      <c r="H6" s="31" t="s">
        <v>257</v>
      </c>
      <c r="I6" s="31" t="s">
        <v>258</v>
      </c>
      <c r="J6" s="30"/>
      <c r="K6" s="30"/>
      <c r="L6" s="30"/>
    </row>
    <row r="7" ht="39" customHeight="true" spans="1:12">
      <c r="A7" s="31"/>
      <c r="B7" s="32" t="s">
        <v>7</v>
      </c>
      <c r="C7" s="30">
        <v>121376.5</v>
      </c>
      <c r="D7" s="30">
        <v>1336.02</v>
      </c>
      <c r="E7" s="30">
        <v>26757.08</v>
      </c>
      <c r="F7" s="30">
        <v>500</v>
      </c>
      <c r="G7" s="30"/>
      <c r="H7" s="31">
        <v>88399.1</v>
      </c>
      <c r="I7" s="31"/>
      <c r="J7" s="30"/>
      <c r="K7" s="30">
        <v>4384.3</v>
      </c>
      <c r="L7" s="30"/>
    </row>
    <row r="8" ht="14.25" customHeight="true" spans="1:12">
      <c r="A8" s="33" t="s">
        <v>40</v>
      </c>
      <c r="B8" s="34" t="s">
        <v>14</v>
      </c>
      <c r="C8" s="35">
        <f>SUM(D8:L8)</f>
        <v>78.18</v>
      </c>
      <c r="D8" s="35">
        <v>0</v>
      </c>
      <c r="E8" s="35">
        <v>78.18</v>
      </c>
      <c r="F8" s="35">
        <v>0</v>
      </c>
      <c r="G8" s="35"/>
      <c r="H8" s="35">
        <v>0</v>
      </c>
      <c r="I8" s="35"/>
      <c r="J8" s="35"/>
      <c r="K8" s="35">
        <v>0</v>
      </c>
      <c r="L8" s="35"/>
    </row>
    <row r="9" ht="14.25" customHeight="true" spans="1:12">
      <c r="A9" s="33" t="s">
        <v>259</v>
      </c>
      <c r="B9" s="34" t="s">
        <v>42</v>
      </c>
      <c r="C9" s="35">
        <f t="shared" ref="C9:C62" si="0">SUM(D9:L9)</f>
        <v>78.18</v>
      </c>
      <c r="D9" s="35">
        <v>0</v>
      </c>
      <c r="E9" s="35">
        <v>78.18</v>
      </c>
      <c r="F9" s="35">
        <v>0</v>
      </c>
      <c r="G9" s="35"/>
      <c r="H9" s="35">
        <v>0</v>
      </c>
      <c r="I9" s="35"/>
      <c r="J9" s="35"/>
      <c r="K9" s="35">
        <v>0</v>
      </c>
      <c r="L9" s="35"/>
    </row>
    <row r="10" ht="14.25" customHeight="true" spans="1:12">
      <c r="A10" s="33" t="s">
        <v>43</v>
      </c>
      <c r="B10" s="34" t="s">
        <v>44</v>
      </c>
      <c r="C10" s="35">
        <f t="shared" si="0"/>
        <v>78.18</v>
      </c>
      <c r="D10" s="35">
        <v>0</v>
      </c>
      <c r="E10" s="35">
        <v>78.18</v>
      </c>
      <c r="F10" s="35">
        <v>0</v>
      </c>
      <c r="G10" s="35"/>
      <c r="H10" s="35">
        <v>0</v>
      </c>
      <c r="I10" s="35"/>
      <c r="J10" s="35"/>
      <c r="K10" s="35">
        <v>0</v>
      </c>
      <c r="L10" s="35"/>
    </row>
    <row r="11" ht="14.25" customHeight="true" spans="1:12">
      <c r="A11" s="33" t="s">
        <v>45</v>
      </c>
      <c r="B11" s="34" t="s">
        <v>16</v>
      </c>
      <c r="C11" s="35">
        <f t="shared" si="0"/>
        <v>5985.58</v>
      </c>
      <c r="D11" s="35">
        <v>0</v>
      </c>
      <c r="E11" s="35">
        <v>3995.61</v>
      </c>
      <c r="F11" s="35">
        <v>0</v>
      </c>
      <c r="G11" s="35"/>
      <c r="H11" s="35">
        <v>1989.97</v>
      </c>
      <c r="I11" s="35"/>
      <c r="J11" s="35"/>
      <c r="K11" s="35">
        <v>0</v>
      </c>
      <c r="L11" s="35"/>
    </row>
    <row r="12" ht="14.25" customHeight="true" spans="1:12">
      <c r="A12" s="33" t="s">
        <v>260</v>
      </c>
      <c r="B12" s="34" t="s">
        <v>47</v>
      </c>
      <c r="C12" s="35">
        <f t="shared" si="0"/>
        <v>4394.91</v>
      </c>
      <c r="D12" s="35">
        <v>0</v>
      </c>
      <c r="E12" s="35">
        <v>2468.91</v>
      </c>
      <c r="F12" s="35">
        <v>0</v>
      </c>
      <c r="G12" s="35"/>
      <c r="H12" s="35">
        <v>1926</v>
      </c>
      <c r="I12" s="35"/>
      <c r="J12" s="35"/>
      <c r="K12" s="35">
        <v>0</v>
      </c>
      <c r="L12" s="35"/>
    </row>
    <row r="13" ht="14.25" customHeight="true" spans="1:12">
      <c r="A13" s="33" t="s">
        <v>49</v>
      </c>
      <c r="B13" s="34" t="s">
        <v>50</v>
      </c>
      <c r="C13" s="35">
        <f t="shared" si="0"/>
        <v>10.62</v>
      </c>
      <c r="D13" s="35">
        <v>0</v>
      </c>
      <c r="E13" s="35">
        <v>10.62</v>
      </c>
      <c r="F13" s="35">
        <v>0</v>
      </c>
      <c r="G13" s="35"/>
      <c r="H13" s="35">
        <v>0</v>
      </c>
      <c r="I13" s="35"/>
      <c r="J13" s="35"/>
      <c r="K13" s="35">
        <v>0</v>
      </c>
      <c r="L13" s="35"/>
    </row>
    <row r="14" ht="14.25" customHeight="true" spans="1:12">
      <c r="A14" s="33" t="s">
        <v>51</v>
      </c>
      <c r="B14" s="34" t="s">
        <v>52</v>
      </c>
      <c r="C14" s="35">
        <f t="shared" si="0"/>
        <v>2175.23</v>
      </c>
      <c r="D14" s="35">
        <v>0</v>
      </c>
      <c r="E14" s="35">
        <v>1166.27</v>
      </c>
      <c r="F14" s="35">
        <v>0</v>
      </c>
      <c r="G14" s="35"/>
      <c r="H14" s="35">
        <v>1008.96</v>
      </c>
      <c r="I14" s="35"/>
      <c r="J14" s="35"/>
      <c r="K14" s="35">
        <v>0</v>
      </c>
      <c r="L14" s="35"/>
    </row>
    <row r="15" ht="14.25" customHeight="true" spans="1:12">
      <c r="A15" s="33" t="s">
        <v>53</v>
      </c>
      <c r="B15" s="34" t="s">
        <v>54</v>
      </c>
      <c r="C15" s="35">
        <f t="shared" si="0"/>
        <v>831.54</v>
      </c>
      <c r="D15" s="35">
        <v>0</v>
      </c>
      <c r="E15" s="35">
        <v>465.75</v>
      </c>
      <c r="F15" s="35">
        <v>0</v>
      </c>
      <c r="G15" s="35"/>
      <c r="H15" s="35">
        <v>365.79</v>
      </c>
      <c r="I15" s="35"/>
      <c r="J15" s="35"/>
      <c r="K15" s="35">
        <v>0</v>
      </c>
      <c r="L15" s="35"/>
    </row>
    <row r="16" ht="14.25" customHeight="true" spans="1:12">
      <c r="A16" s="33" t="s">
        <v>55</v>
      </c>
      <c r="B16" s="34" t="s">
        <v>56</v>
      </c>
      <c r="C16" s="35">
        <f t="shared" si="0"/>
        <v>1377.52</v>
      </c>
      <c r="D16" s="35">
        <v>0</v>
      </c>
      <c r="E16" s="35">
        <v>826.27</v>
      </c>
      <c r="F16" s="35">
        <v>0</v>
      </c>
      <c r="G16" s="35"/>
      <c r="H16" s="35">
        <v>551.25</v>
      </c>
      <c r="I16" s="35"/>
      <c r="J16" s="35"/>
      <c r="K16" s="35">
        <v>0</v>
      </c>
      <c r="L16" s="35"/>
    </row>
    <row r="17" ht="14.25" customHeight="true" spans="1:12">
      <c r="A17" s="33" t="s">
        <v>57</v>
      </c>
      <c r="B17" s="34" t="s">
        <v>58</v>
      </c>
      <c r="C17" s="35">
        <f t="shared" si="0"/>
        <v>92.67</v>
      </c>
      <c r="D17" s="35">
        <v>0</v>
      </c>
      <c r="E17" s="35">
        <v>92.67</v>
      </c>
      <c r="F17" s="35">
        <v>0</v>
      </c>
      <c r="G17" s="35"/>
      <c r="H17" s="35">
        <v>0</v>
      </c>
      <c r="I17" s="35"/>
      <c r="J17" s="35"/>
      <c r="K17" s="35">
        <v>0</v>
      </c>
      <c r="L17" s="35"/>
    </row>
    <row r="18" ht="14.25" customHeight="true" spans="1:12">
      <c r="A18" s="33" t="s">
        <v>59</v>
      </c>
      <c r="B18" s="34" t="s">
        <v>60</v>
      </c>
      <c r="C18" s="35">
        <f t="shared" si="0"/>
        <v>42.67</v>
      </c>
      <c r="D18" s="35">
        <v>0</v>
      </c>
      <c r="E18" s="35">
        <v>42.67</v>
      </c>
      <c r="F18" s="35">
        <v>0</v>
      </c>
      <c r="G18" s="35"/>
      <c r="H18" s="35">
        <v>0</v>
      </c>
      <c r="I18" s="35"/>
      <c r="J18" s="35"/>
      <c r="K18" s="35">
        <v>0</v>
      </c>
      <c r="L18" s="35"/>
    </row>
    <row r="19" ht="14.25" customHeight="true" spans="1:12">
      <c r="A19" s="33" t="s">
        <v>261</v>
      </c>
      <c r="B19" s="34" t="s">
        <v>62</v>
      </c>
      <c r="C19" s="35">
        <f t="shared" si="0"/>
        <v>50</v>
      </c>
      <c r="D19" s="35">
        <v>0</v>
      </c>
      <c r="E19" s="35">
        <v>50</v>
      </c>
      <c r="F19" s="35">
        <v>0</v>
      </c>
      <c r="G19" s="35"/>
      <c r="H19" s="35">
        <v>0</v>
      </c>
      <c r="I19" s="35"/>
      <c r="J19" s="35"/>
      <c r="K19" s="35">
        <v>0</v>
      </c>
      <c r="L19" s="35"/>
    </row>
    <row r="20" ht="14.25" customHeight="true" spans="1:12">
      <c r="A20" s="33" t="s">
        <v>262</v>
      </c>
      <c r="B20" s="34" t="s">
        <v>64</v>
      </c>
      <c r="C20" s="35">
        <f t="shared" si="0"/>
        <v>1498</v>
      </c>
      <c r="D20" s="35">
        <v>0</v>
      </c>
      <c r="E20" s="35">
        <v>1434.03</v>
      </c>
      <c r="F20" s="35">
        <v>0</v>
      </c>
      <c r="G20" s="35"/>
      <c r="H20" s="35">
        <v>63.97</v>
      </c>
      <c r="I20" s="35"/>
      <c r="J20" s="35"/>
      <c r="K20" s="35">
        <v>0</v>
      </c>
      <c r="L20" s="35"/>
    </row>
    <row r="21" ht="14.25" customHeight="true" spans="1:12">
      <c r="A21" s="33" t="s">
        <v>263</v>
      </c>
      <c r="B21" s="34" t="s">
        <v>66</v>
      </c>
      <c r="C21" s="35">
        <f t="shared" si="0"/>
        <v>1498</v>
      </c>
      <c r="D21" s="35">
        <v>0</v>
      </c>
      <c r="E21" s="35">
        <v>1434.03</v>
      </c>
      <c r="F21" s="35">
        <v>0</v>
      </c>
      <c r="G21" s="35"/>
      <c r="H21" s="35">
        <v>63.97</v>
      </c>
      <c r="I21" s="35"/>
      <c r="J21" s="35"/>
      <c r="K21" s="35">
        <v>0</v>
      </c>
      <c r="L21" s="35"/>
    </row>
    <row r="22" ht="14.25" customHeight="true" spans="1:12">
      <c r="A22" s="33" t="s">
        <v>67</v>
      </c>
      <c r="B22" s="34" t="s">
        <v>18</v>
      </c>
      <c r="C22" s="35">
        <f t="shared" si="0"/>
        <v>112836.77</v>
      </c>
      <c r="D22" s="35">
        <v>1336.02</v>
      </c>
      <c r="E22" s="35">
        <v>21587.45</v>
      </c>
      <c r="F22" s="35">
        <v>0</v>
      </c>
      <c r="G22" s="35"/>
      <c r="H22" s="35">
        <v>85529</v>
      </c>
      <c r="I22" s="35"/>
      <c r="J22" s="35"/>
      <c r="K22" s="35">
        <v>4384.3</v>
      </c>
      <c r="L22" s="35"/>
    </row>
    <row r="23" ht="14.25" customHeight="true" spans="1:12">
      <c r="A23" s="33" t="s">
        <v>264</v>
      </c>
      <c r="B23" s="34" t="s">
        <v>69</v>
      </c>
      <c r="C23" s="35">
        <f t="shared" si="0"/>
        <v>4298.59</v>
      </c>
      <c r="D23" s="35">
        <v>0</v>
      </c>
      <c r="E23" s="35">
        <v>4286.09</v>
      </c>
      <c r="F23" s="35">
        <v>0</v>
      </c>
      <c r="G23" s="35"/>
      <c r="H23" s="35">
        <v>0</v>
      </c>
      <c r="I23" s="35"/>
      <c r="J23" s="35"/>
      <c r="K23" s="35">
        <v>12.5</v>
      </c>
      <c r="L23" s="35"/>
    </row>
    <row r="24" ht="14.25" customHeight="true" spans="1:12">
      <c r="A24" s="33" t="s">
        <v>265</v>
      </c>
      <c r="B24" s="34" t="s">
        <v>71</v>
      </c>
      <c r="C24" s="35">
        <f t="shared" si="0"/>
        <v>446.25</v>
      </c>
      <c r="D24" s="35">
        <v>0</v>
      </c>
      <c r="E24" s="35">
        <v>439.25</v>
      </c>
      <c r="F24" s="35">
        <v>0</v>
      </c>
      <c r="G24" s="35"/>
      <c r="H24" s="35">
        <v>0</v>
      </c>
      <c r="I24" s="35"/>
      <c r="J24" s="35"/>
      <c r="K24" s="35">
        <v>7</v>
      </c>
      <c r="L24" s="35"/>
    </row>
    <row r="25" ht="14.25" customHeight="true" spans="1:12">
      <c r="A25" s="33" t="s">
        <v>266</v>
      </c>
      <c r="B25" s="34" t="s">
        <v>73</v>
      </c>
      <c r="C25" s="35">
        <f t="shared" si="0"/>
        <v>3852.34</v>
      </c>
      <c r="D25" s="35">
        <v>0</v>
      </c>
      <c r="E25" s="35">
        <v>3846.84</v>
      </c>
      <c r="F25" s="35">
        <v>0</v>
      </c>
      <c r="G25" s="35"/>
      <c r="H25" s="35">
        <v>0</v>
      </c>
      <c r="I25" s="35"/>
      <c r="J25" s="35"/>
      <c r="K25" s="35">
        <v>5.5</v>
      </c>
      <c r="L25" s="35"/>
    </row>
    <row r="26" ht="14.25" customHeight="true" spans="1:12">
      <c r="A26" s="33" t="s">
        <v>267</v>
      </c>
      <c r="B26" s="34" t="s">
        <v>75</v>
      </c>
      <c r="C26" s="35">
        <f t="shared" si="0"/>
        <v>68681.06</v>
      </c>
      <c r="D26" s="35">
        <v>0</v>
      </c>
      <c r="E26" s="35">
        <v>3126.7</v>
      </c>
      <c r="F26" s="35">
        <v>0</v>
      </c>
      <c r="G26" s="35"/>
      <c r="H26" s="35">
        <v>65554.36</v>
      </c>
      <c r="I26" s="35"/>
      <c r="J26" s="35"/>
      <c r="K26" s="35">
        <v>0</v>
      </c>
      <c r="L26" s="35"/>
    </row>
    <row r="27" ht="14.25" customHeight="true" spans="1:12">
      <c r="A27" s="33" t="s">
        <v>268</v>
      </c>
      <c r="B27" s="34" t="s">
        <v>77</v>
      </c>
      <c r="C27" s="35">
        <f t="shared" si="0"/>
        <v>58167.61</v>
      </c>
      <c r="D27" s="35">
        <v>0</v>
      </c>
      <c r="E27" s="35">
        <v>2205.74</v>
      </c>
      <c r="F27" s="35">
        <v>0</v>
      </c>
      <c r="G27" s="35"/>
      <c r="H27" s="35">
        <v>55961.87</v>
      </c>
      <c r="I27" s="35"/>
      <c r="J27" s="35"/>
      <c r="K27" s="35">
        <v>0</v>
      </c>
      <c r="L27" s="35"/>
    </row>
    <row r="28" ht="14.25" customHeight="true" spans="1:12">
      <c r="A28" s="33" t="s">
        <v>269</v>
      </c>
      <c r="B28" s="34" t="s">
        <v>79</v>
      </c>
      <c r="C28" s="35">
        <f t="shared" si="0"/>
        <v>9370.71</v>
      </c>
      <c r="D28" s="35">
        <v>0</v>
      </c>
      <c r="E28" s="35">
        <v>451.82</v>
      </c>
      <c r="F28" s="35">
        <v>0</v>
      </c>
      <c r="G28" s="35"/>
      <c r="H28" s="35">
        <v>8918.89</v>
      </c>
      <c r="I28" s="35"/>
      <c r="J28" s="35"/>
      <c r="K28" s="35">
        <v>0</v>
      </c>
      <c r="L28" s="35"/>
    </row>
    <row r="29" ht="14.25" customHeight="true" spans="1:12">
      <c r="A29" s="33" t="s">
        <v>270</v>
      </c>
      <c r="B29" s="34" t="s">
        <v>81</v>
      </c>
      <c r="C29" s="35">
        <f t="shared" si="0"/>
        <v>834.98</v>
      </c>
      <c r="D29" s="35">
        <v>0</v>
      </c>
      <c r="E29" s="35">
        <v>296.86</v>
      </c>
      <c r="F29" s="35">
        <v>0</v>
      </c>
      <c r="G29" s="35"/>
      <c r="H29" s="35">
        <v>538.12</v>
      </c>
      <c r="I29" s="35"/>
      <c r="J29" s="35"/>
      <c r="K29" s="35">
        <v>0</v>
      </c>
      <c r="L29" s="35"/>
    </row>
    <row r="30" ht="14.25" customHeight="true" spans="1:12">
      <c r="A30" s="33" t="s">
        <v>271</v>
      </c>
      <c r="B30" s="34" t="s">
        <v>83</v>
      </c>
      <c r="C30" s="35">
        <f t="shared" si="0"/>
        <v>23.5</v>
      </c>
      <c r="D30" s="35">
        <v>0</v>
      </c>
      <c r="E30" s="35">
        <v>23.5</v>
      </c>
      <c r="F30" s="35">
        <v>0</v>
      </c>
      <c r="G30" s="35"/>
      <c r="H30" s="35">
        <v>0</v>
      </c>
      <c r="I30" s="35"/>
      <c r="J30" s="35"/>
      <c r="K30" s="35">
        <v>0</v>
      </c>
      <c r="L30" s="35"/>
    </row>
    <row r="31" ht="14.25" customHeight="true" spans="1:12">
      <c r="A31" s="33" t="s">
        <v>272</v>
      </c>
      <c r="B31" s="34" t="s">
        <v>85</v>
      </c>
      <c r="C31" s="35">
        <f t="shared" si="0"/>
        <v>234.26</v>
      </c>
      <c r="D31" s="35">
        <v>0</v>
      </c>
      <c r="E31" s="35">
        <v>98.78</v>
      </c>
      <c r="F31" s="35">
        <v>0</v>
      </c>
      <c r="G31" s="35"/>
      <c r="H31" s="35">
        <v>135.48</v>
      </c>
      <c r="I31" s="35"/>
      <c r="J31" s="35"/>
      <c r="K31" s="35">
        <v>0</v>
      </c>
      <c r="L31" s="35"/>
    </row>
    <row r="32" ht="14.25" customHeight="true" spans="1:12">
      <c r="A32" s="33" t="s">
        <v>273</v>
      </c>
      <c r="B32" s="34" t="s">
        <v>87</v>
      </c>
      <c r="C32" s="35">
        <f t="shared" si="0"/>
        <v>50</v>
      </c>
      <c r="D32" s="35">
        <v>0</v>
      </c>
      <c r="E32" s="35">
        <v>50</v>
      </c>
      <c r="F32" s="35">
        <v>0</v>
      </c>
      <c r="G32" s="35"/>
      <c r="H32" s="35">
        <v>0</v>
      </c>
      <c r="I32" s="35"/>
      <c r="J32" s="35"/>
      <c r="K32" s="35">
        <v>0</v>
      </c>
      <c r="L32" s="35"/>
    </row>
    <row r="33" ht="14.25" customHeight="true" spans="1:12">
      <c r="A33" s="33" t="s">
        <v>274</v>
      </c>
      <c r="B33" s="34" t="s">
        <v>89</v>
      </c>
      <c r="C33" s="35">
        <f t="shared" si="0"/>
        <v>18823.14</v>
      </c>
      <c r="D33" s="35">
        <v>336.5</v>
      </c>
      <c r="E33" s="35">
        <v>3974.67</v>
      </c>
      <c r="F33" s="35">
        <v>0</v>
      </c>
      <c r="G33" s="35"/>
      <c r="H33" s="35">
        <v>14511.97</v>
      </c>
      <c r="I33" s="35"/>
      <c r="J33" s="35"/>
      <c r="K33" s="35">
        <v>0</v>
      </c>
      <c r="L33" s="35"/>
    </row>
    <row r="34" ht="14.25" customHeight="true" spans="1:12">
      <c r="A34" s="33" t="s">
        <v>275</v>
      </c>
      <c r="B34" s="34" t="s">
        <v>91</v>
      </c>
      <c r="C34" s="35">
        <f t="shared" si="0"/>
        <v>2195.74</v>
      </c>
      <c r="D34" s="35">
        <v>0</v>
      </c>
      <c r="E34" s="35">
        <v>402.77</v>
      </c>
      <c r="F34" s="35">
        <v>0</v>
      </c>
      <c r="G34" s="35"/>
      <c r="H34" s="35">
        <v>1792.97</v>
      </c>
      <c r="I34" s="35"/>
      <c r="J34" s="35"/>
      <c r="K34" s="35">
        <v>0</v>
      </c>
      <c r="L34" s="35"/>
    </row>
    <row r="35" ht="14.25" customHeight="true" spans="1:12">
      <c r="A35" s="33" t="s">
        <v>276</v>
      </c>
      <c r="B35" s="34" t="s">
        <v>93</v>
      </c>
      <c r="C35" s="35">
        <f t="shared" si="0"/>
        <v>15873.9</v>
      </c>
      <c r="D35" s="35">
        <v>0</v>
      </c>
      <c r="E35" s="35">
        <v>3154.9</v>
      </c>
      <c r="F35" s="35">
        <v>0</v>
      </c>
      <c r="G35" s="35"/>
      <c r="H35" s="35">
        <v>12719</v>
      </c>
      <c r="I35" s="35"/>
      <c r="J35" s="35"/>
      <c r="K35" s="35">
        <v>0</v>
      </c>
      <c r="L35" s="35"/>
    </row>
    <row r="36" ht="14.25" customHeight="true" spans="1:12">
      <c r="A36" s="33" t="s">
        <v>277</v>
      </c>
      <c r="B36" s="34" t="s">
        <v>95</v>
      </c>
      <c r="C36" s="35">
        <f t="shared" si="0"/>
        <v>753.5</v>
      </c>
      <c r="D36" s="35">
        <v>336.5</v>
      </c>
      <c r="E36" s="35">
        <v>417</v>
      </c>
      <c r="F36" s="35">
        <v>0</v>
      </c>
      <c r="G36" s="35"/>
      <c r="H36" s="35">
        <v>0</v>
      </c>
      <c r="I36" s="35"/>
      <c r="J36" s="35"/>
      <c r="K36" s="35">
        <v>0</v>
      </c>
      <c r="L36" s="35"/>
    </row>
    <row r="37" ht="14.25" customHeight="true" spans="1:12">
      <c r="A37" s="33" t="s">
        <v>278</v>
      </c>
      <c r="B37" s="34" t="s">
        <v>97</v>
      </c>
      <c r="C37" s="35">
        <f t="shared" si="0"/>
        <v>13467.58</v>
      </c>
      <c r="D37" s="35">
        <v>574.47</v>
      </c>
      <c r="E37" s="35">
        <v>3619</v>
      </c>
      <c r="F37" s="35">
        <v>0</v>
      </c>
      <c r="G37" s="35"/>
      <c r="H37" s="35">
        <v>4903.01</v>
      </c>
      <c r="I37" s="35"/>
      <c r="J37" s="35"/>
      <c r="K37" s="35">
        <v>4371.1</v>
      </c>
      <c r="L37" s="35"/>
    </row>
    <row r="38" ht="14.25" customHeight="true" spans="1:12">
      <c r="A38" s="33" t="s">
        <v>279</v>
      </c>
      <c r="B38" s="34" t="s">
        <v>99</v>
      </c>
      <c r="C38" s="35">
        <f t="shared" si="0"/>
        <v>2048.49</v>
      </c>
      <c r="D38" s="35">
        <v>0</v>
      </c>
      <c r="E38" s="35">
        <v>889.08</v>
      </c>
      <c r="F38" s="35">
        <v>0</v>
      </c>
      <c r="G38" s="35"/>
      <c r="H38" s="35">
        <v>788.31</v>
      </c>
      <c r="I38" s="35"/>
      <c r="J38" s="35"/>
      <c r="K38" s="35">
        <v>371.1</v>
      </c>
      <c r="L38" s="35"/>
    </row>
    <row r="39" ht="14.25" customHeight="true" spans="1:12">
      <c r="A39" s="33" t="s">
        <v>280</v>
      </c>
      <c r="B39" s="34" t="s">
        <v>101</v>
      </c>
      <c r="C39" s="35">
        <f t="shared" si="0"/>
        <v>326.82</v>
      </c>
      <c r="D39" s="35">
        <v>0</v>
      </c>
      <c r="E39" s="35">
        <v>326.82</v>
      </c>
      <c r="F39" s="35">
        <v>0</v>
      </c>
      <c r="G39" s="35"/>
      <c r="H39" s="35">
        <v>0</v>
      </c>
      <c r="I39" s="35"/>
      <c r="J39" s="35"/>
      <c r="K39" s="35">
        <v>0</v>
      </c>
      <c r="L39" s="35"/>
    </row>
    <row r="40" ht="14.25" customHeight="true" spans="1:12">
      <c r="A40" s="33" t="s">
        <v>281</v>
      </c>
      <c r="B40" s="34" t="s">
        <v>103</v>
      </c>
      <c r="C40" s="35">
        <f t="shared" si="0"/>
        <v>8028.54</v>
      </c>
      <c r="D40" s="35">
        <v>0</v>
      </c>
      <c r="E40" s="35">
        <v>1086.33</v>
      </c>
      <c r="F40" s="35">
        <v>0</v>
      </c>
      <c r="G40" s="35"/>
      <c r="H40" s="35">
        <v>2942.21</v>
      </c>
      <c r="I40" s="35"/>
      <c r="J40" s="35"/>
      <c r="K40" s="35">
        <v>4000</v>
      </c>
      <c r="L40" s="35"/>
    </row>
    <row r="41" ht="14.25" customHeight="true" spans="1:12">
      <c r="A41" s="33" t="s">
        <v>282</v>
      </c>
      <c r="B41" s="34" t="s">
        <v>105</v>
      </c>
      <c r="C41" s="35">
        <f t="shared" si="0"/>
        <v>1712.29</v>
      </c>
      <c r="D41" s="35">
        <v>0</v>
      </c>
      <c r="E41" s="35">
        <v>539.8</v>
      </c>
      <c r="F41" s="35">
        <v>0</v>
      </c>
      <c r="G41" s="35"/>
      <c r="H41" s="35">
        <v>1172.49</v>
      </c>
      <c r="I41" s="35"/>
      <c r="J41" s="35"/>
      <c r="K41" s="35">
        <v>0</v>
      </c>
      <c r="L41" s="35"/>
    </row>
    <row r="42" ht="14.25" customHeight="true" spans="1:12">
      <c r="A42" s="33" t="s">
        <v>283</v>
      </c>
      <c r="B42" s="34" t="s">
        <v>107</v>
      </c>
      <c r="C42" s="35">
        <f t="shared" si="0"/>
        <v>312.26</v>
      </c>
      <c r="D42" s="35">
        <v>3.43</v>
      </c>
      <c r="E42" s="35">
        <v>308.83</v>
      </c>
      <c r="F42" s="35">
        <v>0</v>
      </c>
      <c r="G42" s="35"/>
      <c r="H42" s="35">
        <v>0</v>
      </c>
      <c r="I42" s="35"/>
      <c r="J42" s="35"/>
      <c r="K42" s="35">
        <v>0</v>
      </c>
      <c r="L42" s="35"/>
    </row>
    <row r="43" ht="14.25" customHeight="true" spans="1:12">
      <c r="A43" s="33" t="s">
        <v>284</v>
      </c>
      <c r="B43" s="34" t="s">
        <v>109</v>
      </c>
      <c r="C43" s="35">
        <f t="shared" si="0"/>
        <v>374.72</v>
      </c>
      <c r="D43" s="35">
        <v>246.72</v>
      </c>
      <c r="E43" s="35">
        <v>128</v>
      </c>
      <c r="F43" s="35">
        <v>0</v>
      </c>
      <c r="G43" s="35"/>
      <c r="H43" s="35">
        <v>0</v>
      </c>
      <c r="I43" s="35"/>
      <c r="J43" s="35"/>
      <c r="K43" s="35">
        <v>0</v>
      </c>
      <c r="L43" s="35"/>
    </row>
    <row r="44" ht="14.25" customHeight="true" spans="1:12">
      <c r="A44" s="33" t="s">
        <v>285</v>
      </c>
      <c r="B44" s="34" t="s">
        <v>111</v>
      </c>
      <c r="C44" s="35">
        <f t="shared" si="0"/>
        <v>22.52</v>
      </c>
      <c r="D44" s="35">
        <v>2.52</v>
      </c>
      <c r="E44" s="35">
        <v>20</v>
      </c>
      <c r="F44" s="35">
        <v>0</v>
      </c>
      <c r="G44" s="35"/>
      <c r="H44" s="35">
        <v>0</v>
      </c>
      <c r="I44" s="35"/>
      <c r="J44" s="35"/>
      <c r="K44" s="35">
        <v>0</v>
      </c>
      <c r="L44" s="35"/>
    </row>
    <row r="45" ht="14.25" customHeight="true" spans="1:12">
      <c r="A45" s="33" t="s">
        <v>286</v>
      </c>
      <c r="B45" s="34" t="s">
        <v>113</v>
      </c>
      <c r="C45" s="35">
        <f t="shared" si="0"/>
        <v>641.94</v>
      </c>
      <c r="D45" s="35">
        <v>321.8</v>
      </c>
      <c r="E45" s="35">
        <v>320.14</v>
      </c>
      <c r="F45" s="35">
        <v>0</v>
      </c>
      <c r="G45" s="35"/>
      <c r="H45" s="35">
        <v>0</v>
      </c>
      <c r="I45" s="35"/>
      <c r="J45" s="35"/>
      <c r="K45" s="35">
        <v>0</v>
      </c>
      <c r="L45" s="35"/>
    </row>
    <row r="46" ht="14.25" customHeight="true" spans="1:12">
      <c r="A46" s="33" t="s">
        <v>287</v>
      </c>
      <c r="B46" s="34" t="s">
        <v>115</v>
      </c>
      <c r="C46" s="35">
        <f t="shared" si="0"/>
        <v>109.46</v>
      </c>
      <c r="D46" s="35">
        <v>79.46</v>
      </c>
      <c r="E46" s="35">
        <v>30</v>
      </c>
      <c r="F46" s="35">
        <v>0</v>
      </c>
      <c r="G46" s="35"/>
      <c r="H46" s="35">
        <v>0</v>
      </c>
      <c r="I46" s="35"/>
      <c r="J46" s="35"/>
      <c r="K46" s="35">
        <v>0</v>
      </c>
      <c r="L46" s="35"/>
    </row>
    <row r="47" ht="14.25" customHeight="true" spans="1:12">
      <c r="A47" s="33" t="s">
        <v>288</v>
      </c>
      <c r="B47" s="34" t="s">
        <v>117</v>
      </c>
      <c r="C47" s="35">
        <f t="shared" si="0"/>
        <v>109.46</v>
      </c>
      <c r="D47" s="35">
        <v>79.46</v>
      </c>
      <c r="E47" s="35">
        <v>30</v>
      </c>
      <c r="F47" s="35">
        <v>0</v>
      </c>
      <c r="G47" s="35"/>
      <c r="H47" s="35">
        <v>0</v>
      </c>
      <c r="I47" s="35"/>
      <c r="J47" s="35"/>
      <c r="K47" s="35">
        <v>0</v>
      </c>
      <c r="L47" s="35"/>
    </row>
    <row r="48" ht="14.25" customHeight="true" spans="1:12">
      <c r="A48" s="33" t="s">
        <v>289</v>
      </c>
      <c r="B48" s="34" t="s">
        <v>119</v>
      </c>
      <c r="C48" s="35">
        <f t="shared" si="0"/>
        <v>5906.44</v>
      </c>
      <c r="D48" s="35">
        <v>227.59</v>
      </c>
      <c r="E48" s="35">
        <v>5678.15</v>
      </c>
      <c r="F48" s="35">
        <v>0</v>
      </c>
      <c r="G48" s="35"/>
      <c r="H48" s="35">
        <v>0</v>
      </c>
      <c r="I48" s="35"/>
      <c r="J48" s="35"/>
      <c r="K48" s="35">
        <v>0.7</v>
      </c>
      <c r="L48" s="35"/>
    </row>
    <row r="49" ht="14.25" customHeight="true" spans="1:12">
      <c r="A49" s="33" t="s">
        <v>290</v>
      </c>
      <c r="B49" s="34" t="s">
        <v>121</v>
      </c>
      <c r="C49" s="35">
        <v>42.99</v>
      </c>
      <c r="D49" s="35">
        <v>0</v>
      </c>
      <c r="E49" s="35">
        <v>42.29</v>
      </c>
      <c r="F49" s="35">
        <v>0</v>
      </c>
      <c r="G49" s="35"/>
      <c r="H49" s="35">
        <v>0</v>
      </c>
      <c r="I49" s="35"/>
      <c r="J49" s="35"/>
      <c r="K49" s="35">
        <v>0.7</v>
      </c>
      <c r="L49" s="35"/>
    </row>
    <row r="50" ht="14.25" customHeight="true" spans="1:12">
      <c r="A50" s="33" t="s">
        <v>291</v>
      </c>
      <c r="B50" s="34" t="s">
        <v>123</v>
      </c>
      <c r="C50" s="35">
        <f t="shared" ref="C50:C62" si="1">SUM(D50:L50)</f>
        <v>5799.45</v>
      </c>
      <c r="D50" s="35">
        <v>163.59</v>
      </c>
      <c r="E50" s="35">
        <v>5635.86</v>
      </c>
      <c r="F50" s="35">
        <v>0</v>
      </c>
      <c r="G50" s="35"/>
      <c r="H50" s="35">
        <v>0</v>
      </c>
      <c r="I50" s="35"/>
      <c r="J50" s="35"/>
      <c r="K50" s="35">
        <v>0</v>
      </c>
      <c r="L50" s="35"/>
    </row>
    <row r="51" ht="14.25" customHeight="true" spans="1:12">
      <c r="A51" s="33" t="s">
        <v>124</v>
      </c>
      <c r="B51" s="34" t="s">
        <v>125</v>
      </c>
      <c r="C51" s="35">
        <f t="shared" si="1"/>
        <v>64</v>
      </c>
      <c r="D51" s="35">
        <v>64</v>
      </c>
      <c r="E51" s="35"/>
      <c r="F51" s="35"/>
      <c r="G51" s="35"/>
      <c r="H51" s="35"/>
      <c r="I51" s="35"/>
      <c r="J51" s="35"/>
      <c r="K51" s="35"/>
      <c r="L51" s="35"/>
    </row>
    <row r="52" ht="14.25" customHeight="true" spans="1:12">
      <c r="A52" s="33" t="s">
        <v>292</v>
      </c>
      <c r="B52" s="34" t="s">
        <v>127</v>
      </c>
      <c r="C52" s="35">
        <f t="shared" si="1"/>
        <v>1182.5</v>
      </c>
      <c r="D52" s="35">
        <v>0</v>
      </c>
      <c r="E52" s="35">
        <v>622.84</v>
      </c>
      <c r="F52" s="35">
        <v>0</v>
      </c>
      <c r="G52" s="35"/>
      <c r="H52" s="35">
        <v>559.66</v>
      </c>
      <c r="I52" s="35"/>
      <c r="J52" s="35"/>
      <c r="K52" s="35">
        <v>0</v>
      </c>
      <c r="L52" s="35"/>
    </row>
    <row r="53" ht="14.25" customHeight="true" spans="1:12">
      <c r="A53" s="33" t="s">
        <v>128</v>
      </c>
      <c r="B53" s="34" t="s">
        <v>129</v>
      </c>
      <c r="C53" s="35">
        <f t="shared" si="1"/>
        <v>46.59</v>
      </c>
      <c r="D53" s="35">
        <v>0</v>
      </c>
      <c r="E53" s="35">
        <v>46.59</v>
      </c>
      <c r="F53" s="35">
        <v>0</v>
      </c>
      <c r="G53" s="35"/>
      <c r="H53" s="35">
        <v>0</v>
      </c>
      <c r="I53" s="35"/>
      <c r="J53" s="35"/>
      <c r="K53" s="35">
        <v>0</v>
      </c>
      <c r="L53" s="35"/>
    </row>
    <row r="54" ht="14.25" customHeight="true" spans="1:12">
      <c r="A54" s="33" t="s">
        <v>293</v>
      </c>
      <c r="B54" s="34" t="s">
        <v>131</v>
      </c>
      <c r="C54" s="35">
        <f t="shared" si="1"/>
        <v>1135.91</v>
      </c>
      <c r="D54" s="35">
        <v>0</v>
      </c>
      <c r="E54" s="35">
        <v>576.25</v>
      </c>
      <c r="F54" s="35">
        <v>0</v>
      </c>
      <c r="G54" s="35"/>
      <c r="H54" s="35">
        <v>559.66</v>
      </c>
      <c r="I54" s="35"/>
      <c r="J54" s="35"/>
      <c r="K54" s="35">
        <v>0</v>
      </c>
      <c r="L54" s="35"/>
    </row>
    <row r="55" ht="14.25" customHeight="true" spans="1:12">
      <c r="A55" s="33" t="s">
        <v>294</v>
      </c>
      <c r="B55" s="34" t="s">
        <v>132</v>
      </c>
      <c r="C55" s="35">
        <f t="shared" si="1"/>
        <v>368</v>
      </c>
      <c r="D55" s="35">
        <v>118</v>
      </c>
      <c r="E55" s="35">
        <v>250</v>
      </c>
      <c r="F55" s="35">
        <v>0</v>
      </c>
      <c r="G55" s="35"/>
      <c r="H55" s="35">
        <v>0</v>
      </c>
      <c r="I55" s="35"/>
      <c r="J55" s="35"/>
      <c r="K55" s="35">
        <v>0</v>
      </c>
      <c r="L55" s="35"/>
    </row>
    <row r="56" ht="14.25" customHeight="true" spans="1:12">
      <c r="A56" s="33" t="s">
        <v>295</v>
      </c>
      <c r="B56" s="34" t="s">
        <v>133</v>
      </c>
      <c r="C56" s="35">
        <f t="shared" si="1"/>
        <v>368</v>
      </c>
      <c r="D56" s="35">
        <v>118</v>
      </c>
      <c r="E56" s="35">
        <v>250</v>
      </c>
      <c r="F56" s="35">
        <v>0</v>
      </c>
      <c r="G56" s="35"/>
      <c r="H56" s="35">
        <v>0</v>
      </c>
      <c r="I56" s="35"/>
      <c r="J56" s="35"/>
      <c r="K56" s="35">
        <v>0</v>
      </c>
      <c r="L56" s="35"/>
    </row>
    <row r="57" ht="14.25" customHeight="true" spans="1:12">
      <c r="A57" s="33" t="s">
        <v>234</v>
      </c>
      <c r="B57" s="34" t="s">
        <v>20</v>
      </c>
      <c r="C57" s="35">
        <f t="shared" si="1"/>
        <v>500</v>
      </c>
      <c r="D57" s="35">
        <v>0</v>
      </c>
      <c r="E57" s="35">
        <v>0</v>
      </c>
      <c r="F57" s="35">
        <v>500</v>
      </c>
      <c r="G57" s="35"/>
      <c r="H57" s="35">
        <v>0</v>
      </c>
      <c r="I57" s="35"/>
      <c r="J57" s="35"/>
      <c r="K57" s="35">
        <v>0</v>
      </c>
      <c r="L57" s="35"/>
    </row>
    <row r="58" ht="14.25" customHeight="true" spans="1:12">
      <c r="A58" s="33" t="s">
        <v>235</v>
      </c>
      <c r="B58" s="34" t="s">
        <v>236</v>
      </c>
      <c r="C58" s="35">
        <f t="shared" si="1"/>
        <v>500</v>
      </c>
      <c r="D58" s="35">
        <v>0</v>
      </c>
      <c r="E58" s="35">
        <v>0</v>
      </c>
      <c r="F58" s="35">
        <v>500</v>
      </c>
      <c r="G58" s="35"/>
      <c r="H58" s="35">
        <v>0</v>
      </c>
      <c r="I58" s="35"/>
      <c r="J58" s="35"/>
      <c r="K58" s="35">
        <v>0</v>
      </c>
      <c r="L58" s="35"/>
    </row>
    <row r="59" ht="14.25" customHeight="true" spans="1:12">
      <c r="A59" s="33" t="s">
        <v>237</v>
      </c>
      <c r="B59" s="34" t="s">
        <v>238</v>
      </c>
      <c r="C59" s="35">
        <f t="shared" si="1"/>
        <v>500</v>
      </c>
      <c r="D59" s="35">
        <v>0</v>
      </c>
      <c r="E59" s="35">
        <v>0</v>
      </c>
      <c r="F59" s="35">
        <v>500</v>
      </c>
      <c r="G59" s="35"/>
      <c r="H59" s="35">
        <v>0</v>
      </c>
      <c r="I59" s="35"/>
      <c r="J59" s="35"/>
      <c r="K59" s="35">
        <v>0</v>
      </c>
      <c r="L59" s="35"/>
    </row>
    <row r="60" ht="14.25" customHeight="true" spans="1:12">
      <c r="A60" s="33" t="s">
        <v>134</v>
      </c>
      <c r="B60" s="34" t="s">
        <v>21</v>
      </c>
      <c r="C60" s="35">
        <f t="shared" si="1"/>
        <v>1975.97</v>
      </c>
      <c r="D60" s="35">
        <v>0</v>
      </c>
      <c r="E60" s="35">
        <v>1095.84</v>
      </c>
      <c r="F60" s="35">
        <v>0</v>
      </c>
      <c r="G60" s="35"/>
      <c r="H60" s="35">
        <v>880.13</v>
      </c>
      <c r="I60" s="35"/>
      <c r="J60" s="35"/>
      <c r="K60" s="35">
        <v>0</v>
      </c>
      <c r="L60" s="35"/>
    </row>
    <row r="61" ht="14.25" customHeight="true" spans="1:12">
      <c r="A61" s="33" t="s">
        <v>296</v>
      </c>
      <c r="B61" s="34" t="s">
        <v>136</v>
      </c>
      <c r="C61" s="35">
        <f t="shared" si="1"/>
        <v>1975.97</v>
      </c>
      <c r="D61" s="35">
        <v>0</v>
      </c>
      <c r="E61" s="35">
        <v>1095.84</v>
      </c>
      <c r="F61" s="35">
        <v>0</v>
      </c>
      <c r="G61" s="35"/>
      <c r="H61" s="35">
        <v>880.13</v>
      </c>
      <c r="I61" s="35"/>
      <c r="J61" s="35"/>
      <c r="K61" s="35">
        <v>0</v>
      </c>
      <c r="L61" s="35"/>
    </row>
    <row r="62" ht="14.25" customHeight="true" spans="1:12">
      <c r="A62" s="33" t="s">
        <v>297</v>
      </c>
      <c r="B62" s="34" t="s">
        <v>138</v>
      </c>
      <c r="C62" s="35">
        <f t="shared" si="1"/>
        <v>1975.97</v>
      </c>
      <c r="D62" s="35">
        <v>0</v>
      </c>
      <c r="E62" s="35">
        <v>1095.84</v>
      </c>
      <c r="F62" s="35">
        <v>0</v>
      </c>
      <c r="G62" s="35"/>
      <c r="H62" s="35">
        <v>880.13</v>
      </c>
      <c r="I62" s="35"/>
      <c r="J62" s="35"/>
      <c r="K62" s="35">
        <v>0</v>
      </c>
      <c r="L62" s="35"/>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1.18055555555556" bottom="0.984027777777778" header="0.511805555555556" footer="0.5118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61"/>
  <sheetViews>
    <sheetView showGridLines="0" showZeros="0" workbookViewId="0">
      <selection activeCell="F14" sqref="F14"/>
    </sheetView>
  </sheetViews>
  <sheetFormatPr defaultColWidth="6.875" defaultRowHeight="12.75" customHeight="true"/>
  <cols>
    <col min="1" max="1" width="13.75" style="1" customWidth="true"/>
    <col min="2" max="2" width="32.875" style="1" customWidth="true"/>
    <col min="3" max="3" width="18" style="1" customWidth="true"/>
    <col min="4" max="4" width="16" style="1" customWidth="true"/>
    <col min="5" max="5" width="16.125" style="1" customWidth="true"/>
    <col min="6" max="6" width="16.75" style="1" customWidth="true"/>
    <col min="7" max="7" width="19.5" style="1" customWidth="true"/>
    <col min="8" max="8" width="22" style="1" customWidth="true"/>
    <col min="9" max="256" width="6.875" style="1"/>
    <col min="257" max="257" width="17.125" style="1" customWidth="true"/>
    <col min="258" max="258" width="34.875" style="1" customWidth="true"/>
    <col min="259" max="264" width="18" style="1" customWidth="true"/>
    <col min="265" max="512" width="6.875" style="1"/>
    <col min="513" max="513" width="17.125" style="1" customWidth="true"/>
    <col min="514" max="514" width="34.875" style="1" customWidth="true"/>
    <col min="515" max="520" width="18" style="1" customWidth="true"/>
    <col min="521" max="768" width="6.875" style="1"/>
    <col min="769" max="769" width="17.125" style="1" customWidth="true"/>
    <col min="770" max="770" width="34.875" style="1" customWidth="true"/>
    <col min="771" max="776" width="18" style="1" customWidth="true"/>
    <col min="777" max="1024" width="6.875" style="1"/>
    <col min="1025" max="1025" width="17.125" style="1" customWidth="true"/>
    <col min="1026" max="1026" width="34.875" style="1" customWidth="true"/>
    <col min="1027" max="1032" width="18" style="1" customWidth="true"/>
    <col min="1033" max="1280" width="6.875" style="1"/>
    <col min="1281" max="1281" width="17.125" style="1" customWidth="true"/>
    <col min="1282" max="1282" width="34.875" style="1" customWidth="true"/>
    <col min="1283" max="1288" width="18" style="1" customWidth="true"/>
    <col min="1289" max="1536" width="6.875" style="1"/>
    <col min="1537" max="1537" width="17.125" style="1" customWidth="true"/>
    <col min="1538" max="1538" width="34.875" style="1" customWidth="true"/>
    <col min="1539" max="1544" width="18" style="1" customWidth="true"/>
    <col min="1545" max="1792" width="6.875" style="1"/>
    <col min="1793" max="1793" width="17.125" style="1" customWidth="true"/>
    <col min="1794" max="1794" width="34.875" style="1" customWidth="true"/>
    <col min="1795" max="1800" width="18" style="1" customWidth="true"/>
    <col min="1801" max="2048" width="6.875" style="1"/>
    <col min="2049" max="2049" width="17.125" style="1" customWidth="true"/>
    <col min="2050" max="2050" width="34.875" style="1" customWidth="true"/>
    <col min="2051" max="2056" width="18" style="1" customWidth="true"/>
    <col min="2057" max="2304" width="6.875" style="1"/>
    <col min="2305" max="2305" width="17.125" style="1" customWidth="true"/>
    <col min="2306" max="2306" width="34.875" style="1" customWidth="true"/>
    <col min="2307" max="2312" width="18" style="1" customWidth="true"/>
    <col min="2313" max="2560" width="6.875" style="1"/>
    <col min="2561" max="2561" width="17.125" style="1" customWidth="true"/>
    <col min="2562" max="2562" width="34.875" style="1" customWidth="true"/>
    <col min="2563" max="2568" width="18" style="1" customWidth="true"/>
    <col min="2569" max="2816" width="6.875" style="1"/>
    <col min="2817" max="2817" width="17.125" style="1" customWidth="true"/>
    <col min="2818" max="2818" width="34.875" style="1" customWidth="true"/>
    <col min="2819" max="2824" width="18" style="1" customWidth="true"/>
    <col min="2825" max="3072" width="6.875" style="1"/>
    <col min="3073" max="3073" width="17.125" style="1" customWidth="true"/>
    <col min="3074" max="3074" width="34.875" style="1" customWidth="true"/>
    <col min="3075" max="3080" width="18" style="1" customWidth="true"/>
    <col min="3081" max="3328" width="6.875" style="1"/>
    <col min="3329" max="3329" width="17.125" style="1" customWidth="true"/>
    <col min="3330" max="3330" width="34.875" style="1" customWidth="true"/>
    <col min="3331" max="3336" width="18" style="1" customWidth="true"/>
    <col min="3337" max="3584" width="6.875" style="1"/>
    <col min="3585" max="3585" width="17.125" style="1" customWidth="true"/>
    <col min="3586" max="3586" width="34.875" style="1" customWidth="true"/>
    <col min="3587" max="3592" width="18" style="1" customWidth="true"/>
    <col min="3593" max="3840" width="6.875" style="1"/>
    <col min="3841" max="3841" width="17.125" style="1" customWidth="true"/>
    <col min="3842" max="3842" width="34.875" style="1" customWidth="true"/>
    <col min="3843" max="3848" width="18" style="1" customWidth="true"/>
    <col min="3849" max="4096" width="6.875" style="1"/>
    <col min="4097" max="4097" width="17.125" style="1" customWidth="true"/>
    <col min="4098" max="4098" width="34.875" style="1" customWidth="true"/>
    <col min="4099" max="4104" width="18" style="1" customWidth="true"/>
    <col min="4105" max="4352" width="6.875" style="1"/>
    <col min="4353" max="4353" width="17.125" style="1" customWidth="true"/>
    <col min="4354" max="4354" width="34.875" style="1" customWidth="true"/>
    <col min="4355" max="4360" width="18" style="1" customWidth="true"/>
    <col min="4361" max="4608" width="6.875" style="1"/>
    <col min="4609" max="4609" width="17.125" style="1" customWidth="true"/>
    <col min="4610" max="4610" width="34.875" style="1" customWidth="true"/>
    <col min="4611" max="4616" width="18" style="1" customWidth="true"/>
    <col min="4617" max="4864" width="6.875" style="1"/>
    <col min="4865" max="4865" width="17.125" style="1" customWidth="true"/>
    <col min="4866" max="4866" width="34.875" style="1" customWidth="true"/>
    <col min="4867" max="4872" width="18" style="1" customWidth="true"/>
    <col min="4873" max="5120" width="6.875" style="1"/>
    <col min="5121" max="5121" width="17.125" style="1" customWidth="true"/>
    <col min="5122" max="5122" width="34.875" style="1" customWidth="true"/>
    <col min="5123" max="5128" width="18" style="1" customWidth="true"/>
    <col min="5129" max="5376" width="6.875" style="1"/>
    <col min="5377" max="5377" width="17.125" style="1" customWidth="true"/>
    <col min="5378" max="5378" width="34.875" style="1" customWidth="true"/>
    <col min="5379" max="5384" width="18" style="1" customWidth="true"/>
    <col min="5385" max="5632" width="6.875" style="1"/>
    <col min="5633" max="5633" width="17.125" style="1" customWidth="true"/>
    <col min="5634" max="5634" width="34.875" style="1" customWidth="true"/>
    <col min="5635" max="5640" width="18" style="1" customWidth="true"/>
    <col min="5641" max="5888" width="6.875" style="1"/>
    <col min="5889" max="5889" width="17.125" style="1" customWidth="true"/>
    <col min="5890" max="5890" width="34.875" style="1" customWidth="true"/>
    <col min="5891" max="5896" width="18" style="1" customWidth="true"/>
    <col min="5897" max="6144" width="6.875" style="1"/>
    <col min="6145" max="6145" width="17.125" style="1" customWidth="true"/>
    <col min="6146" max="6146" width="34.875" style="1" customWidth="true"/>
    <col min="6147" max="6152" width="18" style="1" customWidth="true"/>
    <col min="6153" max="6400" width="6.875" style="1"/>
    <col min="6401" max="6401" width="17.125" style="1" customWidth="true"/>
    <col min="6402" max="6402" width="34.875" style="1" customWidth="true"/>
    <col min="6403" max="6408" width="18" style="1" customWidth="true"/>
    <col min="6409" max="6656" width="6.875" style="1"/>
    <col min="6657" max="6657" width="17.125" style="1" customWidth="true"/>
    <col min="6658" max="6658" width="34.875" style="1" customWidth="true"/>
    <col min="6659" max="6664" width="18" style="1" customWidth="true"/>
    <col min="6665" max="6912" width="6.875" style="1"/>
    <col min="6913" max="6913" width="17.125" style="1" customWidth="true"/>
    <col min="6914" max="6914" width="34.875" style="1" customWidth="true"/>
    <col min="6915" max="6920" width="18" style="1" customWidth="true"/>
    <col min="6921" max="7168" width="6.875" style="1"/>
    <col min="7169" max="7169" width="17.125" style="1" customWidth="true"/>
    <col min="7170" max="7170" width="34.875" style="1" customWidth="true"/>
    <col min="7171" max="7176" width="18" style="1" customWidth="true"/>
    <col min="7177" max="7424" width="6.875" style="1"/>
    <col min="7425" max="7425" width="17.125" style="1" customWidth="true"/>
    <col min="7426" max="7426" width="34.875" style="1" customWidth="true"/>
    <col min="7427" max="7432" width="18" style="1" customWidth="true"/>
    <col min="7433" max="7680" width="6.875" style="1"/>
    <col min="7681" max="7681" width="17.125" style="1" customWidth="true"/>
    <col min="7682" max="7682" width="34.875" style="1" customWidth="true"/>
    <col min="7683" max="7688" width="18" style="1" customWidth="true"/>
    <col min="7689" max="7936" width="6.875" style="1"/>
    <col min="7937" max="7937" width="17.125" style="1" customWidth="true"/>
    <col min="7938" max="7938" width="34.875" style="1" customWidth="true"/>
    <col min="7939" max="7944" width="18" style="1" customWidth="true"/>
    <col min="7945" max="8192" width="6.875" style="1"/>
    <col min="8193" max="8193" width="17.125" style="1" customWidth="true"/>
    <col min="8194" max="8194" width="34.875" style="1" customWidth="true"/>
    <col min="8195" max="8200" width="18" style="1" customWidth="true"/>
    <col min="8201" max="8448" width="6.875" style="1"/>
    <col min="8449" max="8449" width="17.125" style="1" customWidth="true"/>
    <col min="8450" max="8450" width="34.875" style="1" customWidth="true"/>
    <col min="8451" max="8456" width="18" style="1" customWidth="true"/>
    <col min="8457" max="8704" width="6.875" style="1"/>
    <col min="8705" max="8705" width="17.125" style="1" customWidth="true"/>
    <col min="8706" max="8706" width="34.875" style="1" customWidth="true"/>
    <col min="8707" max="8712" width="18" style="1" customWidth="true"/>
    <col min="8713" max="8960" width="6.875" style="1"/>
    <col min="8961" max="8961" width="17.125" style="1" customWidth="true"/>
    <col min="8962" max="8962" width="34.875" style="1" customWidth="true"/>
    <col min="8963" max="8968" width="18" style="1" customWidth="true"/>
    <col min="8969" max="9216" width="6.875" style="1"/>
    <col min="9217" max="9217" width="17.125" style="1" customWidth="true"/>
    <col min="9218" max="9218" width="34.875" style="1" customWidth="true"/>
    <col min="9219" max="9224" width="18" style="1" customWidth="true"/>
    <col min="9225" max="9472" width="6.875" style="1"/>
    <col min="9473" max="9473" width="17.125" style="1" customWidth="true"/>
    <col min="9474" max="9474" width="34.875" style="1" customWidth="true"/>
    <col min="9475" max="9480" width="18" style="1" customWidth="true"/>
    <col min="9481" max="9728" width="6.875" style="1"/>
    <col min="9729" max="9729" width="17.125" style="1" customWidth="true"/>
    <col min="9730" max="9730" width="34.875" style="1" customWidth="true"/>
    <col min="9731" max="9736" width="18" style="1" customWidth="true"/>
    <col min="9737" max="9984" width="6.875" style="1"/>
    <col min="9985" max="9985" width="17.125" style="1" customWidth="true"/>
    <col min="9986" max="9986" width="34.875" style="1" customWidth="true"/>
    <col min="9987" max="9992" width="18" style="1" customWidth="true"/>
    <col min="9993" max="10240" width="6.875" style="1"/>
    <col min="10241" max="10241" width="17.125" style="1" customWidth="true"/>
    <col min="10242" max="10242" width="34.875" style="1" customWidth="true"/>
    <col min="10243" max="10248" width="18" style="1" customWidth="true"/>
    <col min="10249" max="10496" width="6.875" style="1"/>
    <col min="10497" max="10497" width="17.125" style="1" customWidth="true"/>
    <col min="10498" max="10498" width="34.875" style="1" customWidth="true"/>
    <col min="10499" max="10504" width="18" style="1" customWidth="true"/>
    <col min="10505" max="10752" width="6.875" style="1"/>
    <col min="10753" max="10753" width="17.125" style="1" customWidth="true"/>
    <col min="10754" max="10754" width="34.875" style="1" customWidth="true"/>
    <col min="10755" max="10760" width="18" style="1" customWidth="true"/>
    <col min="10761" max="11008" width="6.875" style="1"/>
    <col min="11009" max="11009" width="17.125" style="1" customWidth="true"/>
    <col min="11010" max="11010" width="34.875" style="1" customWidth="true"/>
    <col min="11011" max="11016" width="18" style="1" customWidth="true"/>
    <col min="11017" max="11264" width="6.875" style="1"/>
    <col min="11265" max="11265" width="17.125" style="1" customWidth="true"/>
    <col min="11266" max="11266" width="34.875" style="1" customWidth="true"/>
    <col min="11267" max="11272" width="18" style="1" customWidth="true"/>
    <col min="11273" max="11520" width="6.875" style="1"/>
    <col min="11521" max="11521" width="17.125" style="1" customWidth="true"/>
    <col min="11522" max="11522" width="34.875" style="1" customWidth="true"/>
    <col min="11523" max="11528" width="18" style="1" customWidth="true"/>
    <col min="11529" max="11776" width="6.875" style="1"/>
    <col min="11777" max="11777" width="17.125" style="1" customWidth="true"/>
    <col min="11778" max="11778" width="34.875" style="1" customWidth="true"/>
    <col min="11779" max="11784" width="18" style="1" customWidth="true"/>
    <col min="11785" max="12032" width="6.875" style="1"/>
    <col min="12033" max="12033" width="17.125" style="1" customWidth="true"/>
    <col min="12034" max="12034" width="34.875" style="1" customWidth="true"/>
    <col min="12035" max="12040" width="18" style="1" customWidth="true"/>
    <col min="12041" max="12288" width="6.875" style="1"/>
    <col min="12289" max="12289" width="17.125" style="1" customWidth="true"/>
    <col min="12290" max="12290" width="34.875" style="1" customWidth="true"/>
    <col min="12291" max="12296" width="18" style="1" customWidth="true"/>
    <col min="12297" max="12544" width="6.875" style="1"/>
    <col min="12545" max="12545" width="17.125" style="1" customWidth="true"/>
    <col min="12546" max="12546" width="34.875" style="1" customWidth="true"/>
    <col min="12547" max="12552" width="18" style="1" customWidth="true"/>
    <col min="12553" max="12800" width="6.875" style="1"/>
    <col min="12801" max="12801" width="17.125" style="1" customWidth="true"/>
    <col min="12802" max="12802" width="34.875" style="1" customWidth="true"/>
    <col min="12803" max="12808" width="18" style="1" customWidth="true"/>
    <col min="12809" max="13056" width="6.875" style="1"/>
    <col min="13057" max="13057" width="17.125" style="1" customWidth="true"/>
    <col min="13058" max="13058" width="34.875" style="1" customWidth="true"/>
    <col min="13059" max="13064" width="18" style="1" customWidth="true"/>
    <col min="13065" max="13312" width="6.875" style="1"/>
    <col min="13313" max="13313" width="17.125" style="1" customWidth="true"/>
    <col min="13314" max="13314" width="34.875" style="1" customWidth="true"/>
    <col min="13315" max="13320" width="18" style="1" customWidth="true"/>
    <col min="13321" max="13568" width="6.875" style="1"/>
    <col min="13569" max="13569" width="17.125" style="1" customWidth="true"/>
    <col min="13570" max="13570" width="34.875" style="1" customWidth="true"/>
    <col min="13571" max="13576" width="18" style="1" customWidth="true"/>
    <col min="13577" max="13824" width="6.875" style="1"/>
    <col min="13825" max="13825" width="17.125" style="1" customWidth="true"/>
    <col min="13826" max="13826" width="34.875" style="1" customWidth="true"/>
    <col min="13827" max="13832" width="18" style="1" customWidth="true"/>
    <col min="13833" max="14080" width="6.875" style="1"/>
    <col min="14081" max="14081" width="17.125" style="1" customWidth="true"/>
    <col min="14082" max="14082" width="34.875" style="1" customWidth="true"/>
    <col min="14083" max="14088" width="18" style="1" customWidth="true"/>
    <col min="14089" max="14336" width="6.875" style="1"/>
    <col min="14337" max="14337" width="17.125" style="1" customWidth="true"/>
    <col min="14338" max="14338" width="34.875" style="1" customWidth="true"/>
    <col min="14339" max="14344" width="18" style="1" customWidth="true"/>
    <col min="14345" max="14592" width="6.875" style="1"/>
    <col min="14593" max="14593" width="17.125" style="1" customWidth="true"/>
    <col min="14594" max="14594" width="34.875" style="1" customWidth="true"/>
    <col min="14595" max="14600" width="18" style="1" customWidth="true"/>
    <col min="14601" max="14848" width="6.875" style="1"/>
    <col min="14849" max="14849" width="17.125" style="1" customWidth="true"/>
    <col min="14850" max="14850" width="34.875" style="1" customWidth="true"/>
    <col min="14851" max="14856" width="18" style="1" customWidth="true"/>
    <col min="14857" max="15104" width="6.875" style="1"/>
    <col min="15105" max="15105" width="17.125" style="1" customWidth="true"/>
    <col min="15106" max="15106" width="34.875" style="1" customWidth="true"/>
    <col min="15107" max="15112" width="18" style="1" customWidth="true"/>
    <col min="15113" max="15360" width="6.875" style="1"/>
    <col min="15361" max="15361" width="17.125" style="1" customWidth="true"/>
    <col min="15362" max="15362" width="34.875" style="1" customWidth="true"/>
    <col min="15363" max="15368" width="18" style="1" customWidth="true"/>
    <col min="15369" max="15616" width="6.875" style="1"/>
    <col min="15617" max="15617" width="17.125" style="1" customWidth="true"/>
    <col min="15618" max="15618" width="34.875" style="1" customWidth="true"/>
    <col min="15619" max="15624" width="18" style="1" customWidth="true"/>
    <col min="15625" max="15872" width="6.875" style="1"/>
    <col min="15873" max="15873" width="17.125" style="1" customWidth="true"/>
    <col min="15874" max="15874" width="34.875" style="1" customWidth="true"/>
    <col min="15875" max="15880" width="18" style="1" customWidth="true"/>
    <col min="15881" max="16128" width="6.875" style="1"/>
    <col min="16129" max="16129" width="17.125" style="1" customWidth="true"/>
    <col min="16130" max="16130" width="34.875" style="1" customWidth="true"/>
    <col min="16131" max="16136" width="18" style="1" customWidth="true"/>
    <col min="16137" max="16384" width="6.875" style="1"/>
  </cols>
  <sheetData>
    <row r="1" ht="20.1" customHeight="true" spans="1:2">
      <c r="A1" s="2" t="s">
        <v>298</v>
      </c>
      <c r="B1" s="3"/>
    </row>
    <row r="2" ht="27" spans="1:8">
      <c r="A2" s="4" t="s">
        <v>299</v>
      </c>
      <c r="B2" s="5"/>
      <c r="C2" s="5"/>
      <c r="D2" s="5"/>
      <c r="E2" s="5"/>
      <c r="F2" s="5"/>
      <c r="G2" s="5"/>
      <c r="H2" s="19"/>
    </row>
    <row r="3" ht="20.1" customHeight="true" spans="1:8">
      <c r="A3" s="6"/>
      <c r="B3" s="7"/>
      <c r="C3" s="5"/>
      <c r="D3" s="5"/>
      <c r="E3" s="5"/>
      <c r="F3" s="5"/>
      <c r="G3" s="5"/>
      <c r="H3" s="19"/>
    </row>
    <row r="4" ht="30.75" customHeight="true" spans="1:8">
      <c r="A4" s="8"/>
      <c r="B4" s="9"/>
      <c r="C4" s="8"/>
      <c r="D4" s="8"/>
      <c r="E4" s="8"/>
      <c r="F4" s="8"/>
      <c r="G4" s="8"/>
      <c r="H4" s="20" t="s">
        <v>2</v>
      </c>
    </row>
    <row r="5" ht="45.75" customHeight="true" spans="1:8">
      <c r="A5" s="10" t="s">
        <v>31</v>
      </c>
      <c r="B5" s="10" t="s">
        <v>32</v>
      </c>
      <c r="C5" s="10" t="s">
        <v>7</v>
      </c>
      <c r="D5" s="11" t="s">
        <v>34</v>
      </c>
      <c r="E5" s="10" t="s">
        <v>35</v>
      </c>
      <c r="F5" s="10" t="s">
        <v>300</v>
      </c>
      <c r="G5" s="10" t="s">
        <v>301</v>
      </c>
      <c r="H5" s="10" t="s">
        <v>302</v>
      </c>
    </row>
    <row r="6" ht="26.25" customHeight="true" spans="1:8">
      <c r="A6" s="12"/>
      <c r="B6" s="12" t="s">
        <v>7</v>
      </c>
      <c r="C6" s="13">
        <f>1336.02+120040.48</f>
        <v>121376.5</v>
      </c>
      <c r="D6" s="13">
        <v>104317.1</v>
      </c>
      <c r="E6" s="13">
        <v>17059.4</v>
      </c>
      <c r="F6" s="10"/>
      <c r="G6" s="10"/>
      <c r="H6" s="10"/>
    </row>
    <row r="7" ht="15.75" customHeight="true" spans="1:8">
      <c r="A7" s="14" t="s">
        <v>40</v>
      </c>
      <c r="B7" s="15" t="s">
        <v>14</v>
      </c>
      <c r="C7" s="13">
        <f t="shared" ref="C7:E8" si="0">C8</f>
        <v>78.18</v>
      </c>
      <c r="D7" s="13">
        <f>D8</f>
        <v>78.18</v>
      </c>
      <c r="E7" s="13">
        <f>E8</f>
        <v>0</v>
      </c>
      <c r="F7" s="10"/>
      <c r="G7" s="10"/>
      <c r="H7" s="10"/>
    </row>
    <row r="8" ht="15.75" customHeight="true" spans="1:8">
      <c r="A8" s="14" t="s">
        <v>41</v>
      </c>
      <c r="B8" s="15" t="s">
        <v>42</v>
      </c>
      <c r="C8" s="13">
        <f>C9</f>
        <v>78.18</v>
      </c>
      <c r="D8" s="13">
        <f>D9</f>
        <v>78.18</v>
      </c>
      <c r="E8" s="13">
        <f>E9</f>
        <v>0</v>
      </c>
      <c r="F8" s="10"/>
      <c r="G8" s="10"/>
      <c r="H8" s="10"/>
    </row>
    <row r="9" ht="15.75" customHeight="true" spans="1:8">
      <c r="A9" s="14" t="s">
        <v>43</v>
      </c>
      <c r="B9" s="15" t="s">
        <v>44</v>
      </c>
      <c r="C9" s="13">
        <v>78.18</v>
      </c>
      <c r="D9" s="13">
        <v>78.18</v>
      </c>
      <c r="E9" s="13">
        <v>0</v>
      </c>
      <c r="F9" s="10"/>
      <c r="G9" s="10"/>
      <c r="H9" s="10"/>
    </row>
    <row r="10" ht="15.75" customHeight="true" spans="1:8">
      <c r="A10" s="14" t="s">
        <v>45</v>
      </c>
      <c r="B10" s="15" t="s">
        <v>16</v>
      </c>
      <c r="C10" s="13">
        <f>C11+C16+C19</f>
        <v>5985.58</v>
      </c>
      <c r="D10" s="13">
        <v>4538.72</v>
      </c>
      <c r="E10" s="13">
        <v>1446.86</v>
      </c>
      <c r="F10" s="10"/>
      <c r="G10" s="10"/>
      <c r="H10" s="10"/>
    </row>
    <row r="11" ht="15.75" customHeight="true" spans="1:8">
      <c r="A11" s="14" t="s">
        <v>46</v>
      </c>
      <c r="B11" s="15" t="s">
        <v>47</v>
      </c>
      <c r="C11" s="13">
        <v>4394.91</v>
      </c>
      <c r="D11" s="13">
        <v>4394.91</v>
      </c>
      <c r="E11" s="13">
        <v>0</v>
      </c>
      <c r="F11" s="10"/>
      <c r="G11" s="10"/>
      <c r="H11" s="10"/>
    </row>
    <row r="12" ht="15.75" customHeight="true" spans="1:8">
      <c r="A12" s="14" t="s">
        <v>49</v>
      </c>
      <c r="B12" s="15" t="s">
        <v>50</v>
      </c>
      <c r="C12" s="13">
        <v>10.62</v>
      </c>
      <c r="D12" s="13">
        <v>10.62</v>
      </c>
      <c r="E12" s="13">
        <v>0</v>
      </c>
      <c r="F12" s="21"/>
      <c r="G12" s="21"/>
      <c r="H12" s="21"/>
    </row>
    <row r="13" ht="15.75" customHeight="true" spans="1:8">
      <c r="A13" s="14" t="s">
        <v>51</v>
      </c>
      <c r="B13" s="15" t="s">
        <v>52</v>
      </c>
      <c r="C13" s="13">
        <v>2175.23</v>
      </c>
      <c r="D13" s="13">
        <v>2175.23</v>
      </c>
      <c r="E13" s="13">
        <v>0</v>
      </c>
      <c r="F13" s="22"/>
      <c r="G13" s="22"/>
      <c r="H13" s="22"/>
    </row>
    <row r="14" ht="15.75" customHeight="true" spans="1:8">
      <c r="A14" s="14" t="s">
        <v>53</v>
      </c>
      <c r="B14" s="15" t="s">
        <v>54</v>
      </c>
      <c r="C14" s="13">
        <v>831.54</v>
      </c>
      <c r="D14" s="13">
        <v>831.54</v>
      </c>
      <c r="E14" s="13">
        <v>0</v>
      </c>
      <c r="F14" s="22"/>
      <c r="G14" s="22"/>
      <c r="H14" s="22"/>
    </row>
    <row r="15" ht="15.75" customHeight="true" spans="1:8">
      <c r="A15" s="14" t="s">
        <v>55</v>
      </c>
      <c r="B15" s="15" t="s">
        <v>56</v>
      </c>
      <c r="C15" s="13">
        <v>1377.52</v>
      </c>
      <c r="D15" s="13">
        <v>1377.52</v>
      </c>
      <c r="E15" s="23">
        <v>0</v>
      </c>
      <c r="F15" s="22"/>
      <c r="G15" s="22"/>
      <c r="H15" s="22"/>
    </row>
    <row r="16" ht="15.75" customHeight="true" spans="1:9">
      <c r="A16" s="14" t="s">
        <v>57</v>
      </c>
      <c r="B16" s="15" t="s">
        <v>58</v>
      </c>
      <c r="C16" s="13">
        <v>92.67</v>
      </c>
      <c r="D16" s="13">
        <v>42.67</v>
      </c>
      <c r="E16" s="23">
        <v>50</v>
      </c>
      <c r="F16" s="22"/>
      <c r="G16" s="22"/>
      <c r="H16" s="22"/>
      <c r="I16" s="3"/>
    </row>
    <row r="17" ht="15.75" customHeight="true" spans="1:8">
      <c r="A17" s="14" t="s">
        <v>59</v>
      </c>
      <c r="B17" s="15" t="s">
        <v>60</v>
      </c>
      <c r="C17" s="13">
        <v>42.67</v>
      </c>
      <c r="D17" s="13">
        <v>42.67</v>
      </c>
      <c r="E17" s="23">
        <v>0</v>
      </c>
      <c r="F17" s="22"/>
      <c r="G17" s="22"/>
      <c r="H17" s="22"/>
    </row>
    <row r="18" ht="15.75" customHeight="true" spans="1:8">
      <c r="A18" s="14" t="s">
        <v>61</v>
      </c>
      <c r="B18" s="15" t="s">
        <v>62</v>
      </c>
      <c r="C18" s="16">
        <v>50</v>
      </c>
      <c r="D18" s="17">
        <v>0</v>
      </c>
      <c r="E18" s="24">
        <v>50</v>
      </c>
      <c r="F18" s="22"/>
      <c r="G18" s="22"/>
      <c r="H18" s="25"/>
    </row>
    <row r="19" ht="15.75" customHeight="true" spans="1:9">
      <c r="A19" s="14" t="s">
        <v>63</v>
      </c>
      <c r="B19" s="15" t="s">
        <v>64</v>
      </c>
      <c r="C19" s="13">
        <v>1498</v>
      </c>
      <c r="D19" s="13">
        <v>101.14</v>
      </c>
      <c r="E19" s="23">
        <v>1396.86</v>
      </c>
      <c r="F19" s="22"/>
      <c r="G19" s="22"/>
      <c r="H19" s="25"/>
      <c r="I19" s="3"/>
    </row>
    <row r="20" ht="15.75" customHeight="true" spans="1:8">
      <c r="A20" s="14" t="s">
        <v>65</v>
      </c>
      <c r="B20" s="15" t="s">
        <v>66</v>
      </c>
      <c r="C20" s="13">
        <v>1498</v>
      </c>
      <c r="D20" s="13">
        <v>101.14</v>
      </c>
      <c r="E20" s="23">
        <v>1396.86</v>
      </c>
      <c r="F20" s="22"/>
      <c r="G20" s="22"/>
      <c r="H20" s="22"/>
    </row>
    <row r="21" ht="15.75" customHeight="true" spans="1:8">
      <c r="A21" s="14" t="s">
        <v>67</v>
      </c>
      <c r="B21" s="15" t="s">
        <v>18</v>
      </c>
      <c r="C21" s="13">
        <v>112836.77</v>
      </c>
      <c r="D21" s="13">
        <v>97724.23</v>
      </c>
      <c r="E21" s="23">
        <f>1336.02+13776.52</f>
        <v>15112.54</v>
      </c>
      <c r="F21" s="25"/>
      <c r="G21" s="25"/>
      <c r="H21" s="25"/>
    </row>
    <row r="22" ht="15.75" customHeight="true" spans="1:8">
      <c r="A22" s="14" t="s">
        <v>68</v>
      </c>
      <c r="B22" s="15" t="s">
        <v>69</v>
      </c>
      <c r="C22" s="13">
        <v>4298.59</v>
      </c>
      <c r="D22" s="13">
        <v>764.29</v>
      </c>
      <c r="E22" s="23">
        <v>3534.3</v>
      </c>
      <c r="F22" s="25"/>
      <c r="G22" s="25"/>
      <c r="H22" s="25"/>
    </row>
    <row r="23" ht="15.75" customHeight="true" spans="1:8">
      <c r="A23" s="14" t="s">
        <v>70</v>
      </c>
      <c r="B23" s="15" t="s">
        <v>71</v>
      </c>
      <c r="C23" s="13">
        <v>446.25</v>
      </c>
      <c r="D23" s="13">
        <v>439.25</v>
      </c>
      <c r="E23" s="23">
        <v>7</v>
      </c>
      <c r="F23" s="25"/>
      <c r="G23" s="25"/>
      <c r="H23" s="25"/>
    </row>
    <row r="24" ht="15.75" customHeight="true" spans="1:8">
      <c r="A24" s="14" t="s">
        <v>72</v>
      </c>
      <c r="B24" s="15" t="s">
        <v>73</v>
      </c>
      <c r="C24" s="13">
        <v>3852.34</v>
      </c>
      <c r="D24" s="13">
        <v>325.04</v>
      </c>
      <c r="E24" s="23">
        <v>3527.3</v>
      </c>
      <c r="F24" s="25"/>
      <c r="G24" s="25"/>
      <c r="H24" s="25"/>
    </row>
    <row r="25" ht="15.75" customHeight="true" spans="1:8">
      <c r="A25" s="14" t="s">
        <v>74</v>
      </c>
      <c r="B25" s="15" t="s">
        <v>75</v>
      </c>
      <c r="C25" s="13">
        <v>68681.06</v>
      </c>
      <c r="D25" s="13">
        <v>67530.96</v>
      </c>
      <c r="E25" s="23">
        <v>1150.1</v>
      </c>
      <c r="F25" s="25"/>
      <c r="G25" s="25"/>
      <c r="H25" s="25"/>
    </row>
    <row r="26" ht="15.75" customHeight="true" spans="1:8">
      <c r="A26" s="14" t="s">
        <v>76</v>
      </c>
      <c r="B26" s="15" t="s">
        <v>77</v>
      </c>
      <c r="C26" s="13">
        <v>58167.61</v>
      </c>
      <c r="D26" s="13">
        <v>58134.61</v>
      </c>
      <c r="E26" s="23">
        <v>33</v>
      </c>
      <c r="F26" s="25"/>
      <c r="G26" s="25"/>
      <c r="H26" s="25"/>
    </row>
    <row r="27" ht="15.75" customHeight="true" spans="1:8">
      <c r="A27" s="14" t="s">
        <v>78</v>
      </c>
      <c r="B27" s="15" t="s">
        <v>79</v>
      </c>
      <c r="C27" s="13">
        <v>9370.71</v>
      </c>
      <c r="D27" s="13">
        <v>8650.71</v>
      </c>
      <c r="E27" s="23">
        <v>720</v>
      </c>
      <c r="F27" s="25"/>
      <c r="G27" s="25"/>
      <c r="H27" s="25"/>
    </row>
    <row r="28" ht="15.75" customHeight="true" spans="1:8">
      <c r="A28" s="14" t="s">
        <v>80</v>
      </c>
      <c r="B28" s="15" t="s">
        <v>81</v>
      </c>
      <c r="C28" s="13">
        <v>834.98</v>
      </c>
      <c r="D28" s="13">
        <v>575.98</v>
      </c>
      <c r="E28" s="23">
        <v>259</v>
      </c>
      <c r="F28" s="25"/>
      <c r="G28" s="25"/>
      <c r="H28" s="25"/>
    </row>
    <row r="29" ht="15.75" customHeight="true" spans="1:8">
      <c r="A29" s="14" t="s">
        <v>82</v>
      </c>
      <c r="B29" s="15" t="s">
        <v>83</v>
      </c>
      <c r="C29" s="13">
        <v>23.5</v>
      </c>
      <c r="D29" s="13">
        <v>0</v>
      </c>
      <c r="E29" s="23">
        <v>23.5</v>
      </c>
      <c r="F29" s="25"/>
      <c r="G29" s="25"/>
      <c r="H29" s="25"/>
    </row>
    <row r="30" ht="15.75" customHeight="true" spans="1:8">
      <c r="A30" s="14" t="s">
        <v>84</v>
      </c>
      <c r="B30" s="15" t="s">
        <v>85</v>
      </c>
      <c r="C30" s="13">
        <v>234.26</v>
      </c>
      <c r="D30" s="13">
        <v>169.66</v>
      </c>
      <c r="E30" s="23">
        <v>64.6</v>
      </c>
      <c r="F30" s="25"/>
      <c r="G30" s="25"/>
      <c r="H30" s="25"/>
    </row>
    <row r="31" ht="15.75" customHeight="true" spans="1:8">
      <c r="A31" s="14" t="s">
        <v>86</v>
      </c>
      <c r="B31" s="15" t="s">
        <v>87</v>
      </c>
      <c r="C31" s="13">
        <v>50</v>
      </c>
      <c r="D31" s="13">
        <v>0</v>
      </c>
      <c r="E31" s="23">
        <v>50</v>
      </c>
      <c r="F31" s="25"/>
      <c r="G31" s="25"/>
      <c r="H31" s="25"/>
    </row>
    <row r="32" ht="15.75" customHeight="true" spans="1:8">
      <c r="A32" s="14" t="s">
        <v>88</v>
      </c>
      <c r="B32" s="15" t="s">
        <v>89</v>
      </c>
      <c r="C32" s="13">
        <f>336.5+18486.64</f>
        <v>18823.14</v>
      </c>
      <c r="D32" s="13">
        <v>17707.64</v>
      </c>
      <c r="E32" s="23">
        <f>336.5+779</f>
        <v>1115.5</v>
      </c>
      <c r="F32" s="25"/>
      <c r="G32" s="25"/>
      <c r="H32" s="25"/>
    </row>
    <row r="33" ht="15.75" customHeight="true" spans="1:8">
      <c r="A33" s="14" t="s">
        <v>90</v>
      </c>
      <c r="B33" s="15" t="s">
        <v>91</v>
      </c>
      <c r="C33" s="13">
        <v>2195.74</v>
      </c>
      <c r="D33" s="13">
        <v>2125.74</v>
      </c>
      <c r="E33" s="23">
        <v>70</v>
      </c>
      <c r="F33" s="25"/>
      <c r="G33" s="25"/>
      <c r="H33" s="25"/>
    </row>
    <row r="34" ht="15.75" customHeight="true" spans="1:8">
      <c r="A34" s="14" t="s">
        <v>92</v>
      </c>
      <c r="B34" s="15" t="s">
        <v>93</v>
      </c>
      <c r="C34" s="13">
        <v>15873.9</v>
      </c>
      <c r="D34" s="13">
        <v>15581.9</v>
      </c>
      <c r="E34" s="23">
        <v>292</v>
      </c>
      <c r="F34" s="25"/>
      <c r="G34" s="25"/>
      <c r="H34" s="25"/>
    </row>
    <row r="35" ht="15.75" customHeight="true" spans="1:8">
      <c r="A35" s="14" t="s">
        <v>94</v>
      </c>
      <c r="B35" s="15" t="s">
        <v>95</v>
      </c>
      <c r="C35" s="13">
        <f>336.5+417</f>
        <v>753.5</v>
      </c>
      <c r="D35" s="13">
        <v>0</v>
      </c>
      <c r="E35" s="23">
        <f>336.5+417</f>
        <v>753.5</v>
      </c>
      <c r="F35" s="25"/>
      <c r="G35" s="25"/>
      <c r="H35" s="25"/>
    </row>
    <row r="36" ht="15.75" customHeight="true" spans="1:8">
      <c r="A36" s="14" t="s">
        <v>96</v>
      </c>
      <c r="B36" s="15" t="s">
        <v>97</v>
      </c>
      <c r="C36" s="13">
        <v>13467.58</v>
      </c>
      <c r="D36" s="13">
        <v>10496.55</v>
      </c>
      <c r="E36" s="23">
        <f>574.47+2396.56</f>
        <v>2971.03</v>
      </c>
      <c r="F36" s="25"/>
      <c r="G36" s="25"/>
      <c r="H36" s="25"/>
    </row>
    <row r="37" ht="15.75" customHeight="true" spans="1:8">
      <c r="A37" s="14" t="s">
        <v>98</v>
      </c>
      <c r="B37" s="15" t="s">
        <v>99</v>
      </c>
      <c r="C37" s="13">
        <v>2048.49</v>
      </c>
      <c r="D37" s="13">
        <v>1643.39</v>
      </c>
      <c r="E37" s="23">
        <v>405.1</v>
      </c>
      <c r="F37" s="25"/>
      <c r="G37" s="25"/>
      <c r="H37" s="25"/>
    </row>
    <row r="38" ht="15.75" customHeight="true" spans="1:8">
      <c r="A38" s="14" t="s">
        <v>100</v>
      </c>
      <c r="B38" s="15" t="s">
        <v>101</v>
      </c>
      <c r="C38" s="13">
        <v>326.82</v>
      </c>
      <c r="D38" s="13">
        <v>306.82</v>
      </c>
      <c r="E38" s="23">
        <v>20</v>
      </c>
      <c r="F38" s="25"/>
      <c r="G38" s="25"/>
      <c r="H38" s="25"/>
    </row>
    <row r="39" ht="15.75" customHeight="true" spans="1:8">
      <c r="A39" s="14" t="s">
        <v>102</v>
      </c>
      <c r="B39" s="15" t="s">
        <v>103</v>
      </c>
      <c r="C39" s="13">
        <v>8028.54</v>
      </c>
      <c r="D39" s="13">
        <v>8028.54</v>
      </c>
      <c r="E39" s="23">
        <v>0</v>
      </c>
      <c r="F39" s="25"/>
      <c r="G39" s="25"/>
      <c r="H39" s="25"/>
    </row>
    <row r="40" ht="15.75" customHeight="true" spans="1:8">
      <c r="A40" s="14" t="s">
        <v>104</v>
      </c>
      <c r="B40" s="15" t="s">
        <v>105</v>
      </c>
      <c r="C40" s="13">
        <v>1712.29</v>
      </c>
      <c r="D40" s="13">
        <v>517.8</v>
      </c>
      <c r="E40" s="23">
        <v>1194.49</v>
      </c>
      <c r="F40" s="25"/>
      <c r="G40" s="25"/>
      <c r="H40" s="25"/>
    </row>
    <row r="41" ht="15.75" customHeight="true" spans="1:8">
      <c r="A41" s="14" t="s">
        <v>106</v>
      </c>
      <c r="B41" s="15" t="s">
        <v>107</v>
      </c>
      <c r="C41" s="13">
        <f>3.43+308.83</f>
        <v>312.26</v>
      </c>
      <c r="D41" s="13">
        <v>0</v>
      </c>
      <c r="E41" s="23">
        <f>3.43+308.83</f>
        <v>312.26</v>
      </c>
      <c r="F41" s="25"/>
      <c r="G41" s="25"/>
      <c r="H41" s="25"/>
    </row>
    <row r="42" ht="15.75" customHeight="true" spans="1:8">
      <c r="A42" s="14" t="s">
        <v>108</v>
      </c>
      <c r="B42" s="15" t="s">
        <v>109</v>
      </c>
      <c r="C42" s="13">
        <f>246.72+128</f>
        <v>374.72</v>
      </c>
      <c r="D42" s="13">
        <v>0</v>
      </c>
      <c r="E42" s="23">
        <f>246.72+128</f>
        <v>374.72</v>
      </c>
      <c r="F42" s="25"/>
      <c r="G42" s="25"/>
      <c r="H42" s="25"/>
    </row>
    <row r="43" ht="15.75" customHeight="true" spans="1:8">
      <c r="A43" s="14" t="s">
        <v>110</v>
      </c>
      <c r="B43" s="15" t="s">
        <v>111</v>
      </c>
      <c r="C43" s="13">
        <f>2.52+20</f>
        <v>22.52</v>
      </c>
      <c r="D43" s="13">
        <v>0</v>
      </c>
      <c r="E43" s="23">
        <f>2.52+20</f>
        <v>22.52</v>
      </c>
      <c r="F43" s="25"/>
      <c r="G43" s="25"/>
      <c r="H43" s="25"/>
    </row>
    <row r="44" ht="15.75" customHeight="true" spans="1:8">
      <c r="A44" s="14" t="s">
        <v>112</v>
      </c>
      <c r="B44" s="15" t="s">
        <v>113</v>
      </c>
      <c r="C44" s="13">
        <f>320.14+321.8</f>
        <v>641.94</v>
      </c>
      <c r="D44" s="13">
        <v>0</v>
      </c>
      <c r="E44" s="23">
        <f>320.14+321.8</f>
        <v>641.94</v>
      </c>
      <c r="F44" s="25"/>
      <c r="G44" s="25"/>
      <c r="H44" s="25"/>
    </row>
    <row r="45" ht="15.75" customHeight="true" spans="1:8">
      <c r="A45" s="14" t="s">
        <v>114</v>
      </c>
      <c r="B45" s="15" t="s">
        <v>115</v>
      </c>
      <c r="C45" s="13">
        <f>79.46+30</f>
        <v>109.46</v>
      </c>
      <c r="D45" s="13">
        <v>0</v>
      </c>
      <c r="E45" s="23">
        <f>79.46+30</f>
        <v>109.46</v>
      </c>
      <c r="F45" s="25"/>
      <c r="G45" s="25"/>
      <c r="H45" s="25"/>
    </row>
    <row r="46" ht="15.75" customHeight="true" spans="1:8">
      <c r="A46" s="14" t="s">
        <v>116</v>
      </c>
      <c r="B46" s="15" t="s">
        <v>117</v>
      </c>
      <c r="C46" s="13">
        <f>79.46+30</f>
        <v>109.46</v>
      </c>
      <c r="D46" s="13">
        <v>0</v>
      </c>
      <c r="E46" s="23">
        <f>79.46+30</f>
        <v>109.46</v>
      </c>
      <c r="F46" s="25"/>
      <c r="G46" s="25"/>
      <c r="H46" s="25"/>
    </row>
    <row r="47" ht="15.75" customHeight="true" spans="1:8">
      <c r="A47" s="14" t="s">
        <v>118</v>
      </c>
      <c r="B47" s="15" t="s">
        <v>119</v>
      </c>
      <c r="C47" s="13">
        <v>5906.44</v>
      </c>
      <c r="D47" s="13">
        <v>42.29</v>
      </c>
      <c r="E47" s="23">
        <v>5864.15</v>
      </c>
      <c r="F47" s="25"/>
      <c r="G47" s="25"/>
      <c r="H47" s="25"/>
    </row>
    <row r="48" ht="15.75" customHeight="true" spans="1:8">
      <c r="A48" s="14" t="s">
        <v>120</v>
      </c>
      <c r="B48" s="15" t="s">
        <v>121</v>
      </c>
      <c r="C48" s="13">
        <v>42.99</v>
      </c>
      <c r="D48" s="13">
        <v>42.29</v>
      </c>
      <c r="E48" s="23">
        <v>0.7</v>
      </c>
      <c r="F48" s="25"/>
      <c r="G48" s="25"/>
      <c r="H48" s="25"/>
    </row>
    <row r="49" ht="15.75" customHeight="true" spans="1:8">
      <c r="A49" s="14" t="s">
        <v>122</v>
      </c>
      <c r="B49" s="15" t="s">
        <v>123</v>
      </c>
      <c r="C49" s="13">
        <v>5799.46</v>
      </c>
      <c r="D49" s="13">
        <v>0</v>
      </c>
      <c r="E49" s="23">
        <v>5799.46</v>
      </c>
      <c r="F49" s="25"/>
      <c r="G49" s="25"/>
      <c r="H49" s="25"/>
    </row>
    <row r="50" ht="15.75" customHeight="true" spans="1:8">
      <c r="A50" s="14" t="s">
        <v>124</v>
      </c>
      <c r="B50" s="15" t="s">
        <v>125</v>
      </c>
      <c r="C50" s="13">
        <v>64</v>
      </c>
      <c r="D50" s="13"/>
      <c r="E50" s="23">
        <v>64</v>
      </c>
      <c r="F50" s="25"/>
      <c r="G50" s="25"/>
      <c r="H50" s="25"/>
    </row>
    <row r="51" ht="15.75" customHeight="true" spans="1:8">
      <c r="A51" s="14" t="s">
        <v>126</v>
      </c>
      <c r="B51" s="15" t="s">
        <v>127</v>
      </c>
      <c r="C51" s="13">
        <v>1182.5</v>
      </c>
      <c r="D51" s="13">
        <v>1182.5</v>
      </c>
      <c r="E51" s="23">
        <v>0</v>
      </c>
      <c r="F51" s="25"/>
      <c r="G51" s="25"/>
      <c r="H51" s="25"/>
    </row>
    <row r="52" ht="15.75" customHeight="true" spans="1:8">
      <c r="A52" s="14" t="s">
        <v>128</v>
      </c>
      <c r="B52" s="15" t="s">
        <v>129</v>
      </c>
      <c r="C52" s="13">
        <v>46.59</v>
      </c>
      <c r="D52" s="13">
        <v>46.59</v>
      </c>
      <c r="E52" s="23">
        <v>0</v>
      </c>
      <c r="F52" s="25"/>
      <c r="G52" s="25"/>
      <c r="H52" s="25"/>
    </row>
    <row r="53" ht="15.75" customHeight="true" spans="1:8">
      <c r="A53" s="14" t="s">
        <v>130</v>
      </c>
      <c r="B53" s="15" t="s">
        <v>131</v>
      </c>
      <c r="C53" s="13">
        <v>1135.91</v>
      </c>
      <c r="D53" s="13">
        <v>1135.91</v>
      </c>
      <c r="E53" s="23">
        <v>0</v>
      </c>
      <c r="F53" s="25"/>
      <c r="G53" s="25"/>
      <c r="H53" s="25"/>
    </row>
    <row r="54" ht="15.75" customHeight="true" spans="1:8">
      <c r="A54" s="14" t="s">
        <v>303</v>
      </c>
      <c r="B54" s="15" t="s">
        <v>132</v>
      </c>
      <c r="C54" s="18">
        <f>118+250</f>
        <v>368</v>
      </c>
      <c r="D54" s="13">
        <v>0</v>
      </c>
      <c r="E54" s="26">
        <f>118+250</f>
        <v>368</v>
      </c>
      <c r="F54" s="25"/>
      <c r="G54" s="25"/>
      <c r="H54" s="25"/>
    </row>
    <row r="55" ht="15.75" customHeight="true" spans="1:8">
      <c r="A55" s="14" t="s">
        <v>304</v>
      </c>
      <c r="B55" s="15" t="s">
        <v>133</v>
      </c>
      <c r="C55" s="18">
        <f>118+250</f>
        <v>368</v>
      </c>
      <c r="D55" s="13">
        <v>0</v>
      </c>
      <c r="E55" s="26">
        <f>118+250</f>
        <v>368</v>
      </c>
      <c r="F55" s="25"/>
      <c r="G55" s="25"/>
      <c r="H55" s="25"/>
    </row>
    <row r="56" ht="15.75" customHeight="true" spans="1:8">
      <c r="A56" s="14" t="s">
        <v>234</v>
      </c>
      <c r="B56" s="15" t="s">
        <v>20</v>
      </c>
      <c r="C56" s="13">
        <v>500</v>
      </c>
      <c r="D56" s="13">
        <v>0</v>
      </c>
      <c r="E56" s="23">
        <v>500</v>
      </c>
      <c r="F56" s="25"/>
      <c r="G56" s="25"/>
      <c r="H56" s="25"/>
    </row>
    <row r="57" ht="15.75" customHeight="true" spans="1:8">
      <c r="A57" s="14" t="s">
        <v>305</v>
      </c>
      <c r="B57" s="15" t="s">
        <v>236</v>
      </c>
      <c r="C57" s="13">
        <v>500</v>
      </c>
      <c r="D57" s="13">
        <v>0</v>
      </c>
      <c r="E57" s="23">
        <v>500</v>
      </c>
      <c r="F57" s="25"/>
      <c r="G57" s="25"/>
      <c r="H57" s="25"/>
    </row>
    <row r="58" ht="15.75" customHeight="true" spans="1:8">
      <c r="A58" s="14" t="s">
        <v>306</v>
      </c>
      <c r="B58" s="15" t="s">
        <v>238</v>
      </c>
      <c r="C58" s="13">
        <v>500</v>
      </c>
      <c r="D58" s="13">
        <v>0</v>
      </c>
      <c r="E58" s="23">
        <v>500</v>
      </c>
      <c r="F58" s="25"/>
      <c r="G58" s="25"/>
      <c r="H58" s="25"/>
    </row>
    <row r="59" ht="15.75" customHeight="true" spans="1:8">
      <c r="A59" s="14" t="s">
        <v>134</v>
      </c>
      <c r="B59" s="15" t="s">
        <v>21</v>
      </c>
      <c r="C59" s="13">
        <v>1975.97</v>
      </c>
      <c r="D59" s="13">
        <v>1975.97</v>
      </c>
      <c r="E59" s="23">
        <v>0</v>
      </c>
      <c r="F59" s="25"/>
      <c r="G59" s="25"/>
      <c r="H59" s="25"/>
    </row>
    <row r="60" ht="15.75" customHeight="true" spans="1:8">
      <c r="A60" s="14" t="s">
        <v>135</v>
      </c>
      <c r="B60" s="15" t="s">
        <v>136</v>
      </c>
      <c r="C60" s="13">
        <v>1975.97</v>
      </c>
      <c r="D60" s="13">
        <v>1975.97</v>
      </c>
      <c r="E60" s="23">
        <v>0</v>
      </c>
      <c r="F60" s="25"/>
      <c r="G60" s="25"/>
      <c r="H60" s="25"/>
    </row>
    <row r="61" ht="15.75" customHeight="true" spans="1:8">
      <c r="A61" s="14" t="s">
        <v>137</v>
      </c>
      <c r="B61" s="15" t="s">
        <v>138</v>
      </c>
      <c r="C61" s="13">
        <v>1975.97</v>
      </c>
      <c r="D61" s="13">
        <v>1975.97</v>
      </c>
      <c r="E61" s="23">
        <v>0</v>
      </c>
      <c r="F61" s="25"/>
      <c r="G61" s="25"/>
      <c r="H61" s="25"/>
    </row>
  </sheetData>
  <printOptions horizontalCentered="true"/>
  <pageMargins left="0" right="0" top="1.18055555555556" bottom="0.984027777777778" header="0.511805555555556" footer="0.511805555555556"/>
  <pageSetup paperSize="9"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韦会芬[weihuifen]</dc:creator>
  <cp:lastModifiedBy>user</cp:lastModifiedBy>
  <dcterms:created xsi:type="dcterms:W3CDTF">2015-06-06T02:19:00Z</dcterms:created>
  <dcterms:modified xsi:type="dcterms:W3CDTF">2023-07-12T11:17:59Z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